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CHLORINE\EFCTC\425 EFCTC 2020\006 PR - Communications\Fluorocarbons.org\Fluorocarbons.org to do\"/>
    </mc:Choice>
  </mc:AlternateContent>
  <xr:revisionPtr revIDLastSave="0" documentId="8_{0D921CDD-F111-4D63-A982-FDD87AE2A7C7}" xr6:coauthVersionLast="44" xr6:coauthVersionMax="44" xr10:uidLastSave="{00000000-0000-0000-0000-000000000000}"/>
  <bookViews>
    <workbookView xWindow="-120" yWindow="-120" windowWidth="29040" windowHeight="15840" xr2:uid="{00000000-000D-0000-FFFF-FFFF00000000}"/>
  </bookViews>
  <sheets>
    <sheet name="Refrigerants(ASHRAE34 ISO 817)" sheetId="1" r:id="rId1"/>
    <sheet name="F-Gas R-safety GWP applications" sheetId="3" r:id="rId2"/>
    <sheet name="GWP calculations" sheetId="5" r:id="rId3"/>
    <sheet name="Sheet1" sheetId="6" r:id="rId4"/>
  </sheets>
  <definedNames>
    <definedName name="a" localSheetId="0">'Refrigerants(ASHRAE34 ISO 817)'!$A$116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6" i="3" l="1"/>
  <c r="E96" i="3"/>
  <c r="D96" i="5"/>
  <c r="C96" i="5"/>
  <c r="AD94" i="5"/>
  <c r="AD85" i="5"/>
  <c r="AD84" i="5"/>
  <c r="AD83" i="5"/>
  <c r="AD96" i="5"/>
  <c r="E94" i="3" l="1"/>
  <c r="F85" i="3"/>
  <c r="E85" i="3"/>
  <c r="E84" i="3"/>
  <c r="D85" i="5"/>
  <c r="C85" i="5"/>
  <c r="D84" i="5"/>
  <c r="F84" i="3" s="1"/>
  <c r="C84" i="5"/>
  <c r="D83" i="5"/>
  <c r="F83" i="3" s="1"/>
  <c r="C83" i="5"/>
  <c r="E83" i="3" s="1"/>
  <c r="C94" i="5"/>
  <c r="C93" i="5"/>
  <c r="D94" i="5" l="1"/>
  <c r="F94" i="3" s="1"/>
  <c r="D93" i="5"/>
  <c r="D82" i="5" l="1"/>
  <c r="F82" i="3" s="1"/>
  <c r="D81" i="5"/>
  <c r="F81" i="3" s="1"/>
  <c r="D80" i="5"/>
  <c r="F80" i="3" s="1"/>
  <c r="C82" i="5"/>
  <c r="E82" i="3" s="1"/>
  <c r="C81" i="5"/>
  <c r="E81" i="3" s="1"/>
  <c r="C80" i="5"/>
  <c r="E80" i="3" s="1"/>
  <c r="AD82" i="5"/>
  <c r="AD81" i="5"/>
  <c r="AD80" i="5"/>
  <c r="D79" i="5" l="1"/>
  <c r="F79" i="3" s="1"/>
  <c r="C79" i="5"/>
  <c r="E79" i="3" s="1"/>
  <c r="D78" i="5"/>
  <c r="F78" i="3" s="1"/>
  <c r="C78" i="5"/>
  <c r="E78" i="3" s="1"/>
  <c r="D77" i="5"/>
  <c r="F77" i="3" s="1"/>
  <c r="C77" i="5"/>
  <c r="E77" i="3" s="1"/>
  <c r="AD79" i="5"/>
  <c r="AD78" i="5"/>
  <c r="AD77" i="5"/>
  <c r="AD74" i="5"/>
  <c r="C74" i="5"/>
  <c r="E74" i="3" s="1"/>
  <c r="D74" i="5"/>
  <c r="F74" i="3" s="1"/>
  <c r="D97" i="5" l="1"/>
  <c r="F97" i="3" s="1"/>
  <c r="D95" i="5"/>
  <c r="F95" i="3" s="1"/>
  <c r="F93" i="3"/>
  <c r="D92" i="5"/>
  <c r="F92" i="3" s="1"/>
  <c r="D91" i="5"/>
  <c r="F91" i="3" s="1"/>
  <c r="D90" i="5"/>
  <c r="F90" i="3" s="1"/>
  <c r="D89" i="5"/>
  <c r="F89" i="3" s="1"/>
  <c r="D88" i="5"/>
  <c r="F88" i="3" s="1"/>
  <c r="D76" i="5"/>
  <c r="F76" i="3" s="1"/>
  <c r="D75" i="5"/>
  <c r="F75" i="3" s="1"/>
  <c r="D73" i="5"/>
  <c r="F73" i="3" s="1"/>
  <c r="D72" i="5"/>
  <c r="F72" i="3" s="1"/>
  <c r="D71" i="5"/>
  <c r="F71" i="3" s="1"/>
  <c r="D70" i="5"/>
  <c r="F70" i="3" s="1"/>
  <c r="D69" i="5"/>
  <c r="F69" i="3" s="1"/>
  <c r="D68" i="5"/>
  <c r="F68" i="3" s="1"/>
  <c r="D67" i="5"/>
  <c r="F67" i="3" s="1"/>
  <c r="D66" i="5"/>
  <c r="F66" i="3" s="1"/>
  <c r="D65" i="5"/>
  <c r="F65" i="3" s="1"/>
  <c r="D64" i="5"/>
  <c r="F64" i="3" s="1"/>
  <c r="D63" i="5"/>
  <c r="F63" i="3" s="1"/>
  <c r="D62" i="5"/>
  <c r="F62" i="3" s="1"/>
  <c r="D61" i="5"/>
  <c r="F61" i="3" s="1"/>
  <c r="D60" i="5"/>
  <c r="F60" i="3" s="1"/>
  <c r="D59" i="5"/>
  <c r="F59" i="3" s="1"/>
  <c r="D58" i="5"/>
  <c r="F58" i="3" s="1"/>
  <c r="D57" i="5"/>
  <c r="F57" i="3" s="1"/>
  <c r="D56" i="5"/>
  <c r="F56" i="3" s="1"/>
  <c r="D55" i="5"/>
  <c r="F55" i="3" s="1"/>
  <c r="D54" i="5"/>
  <c r="F54" i="3" s="1"/>
  <c r="D53" i="5"/>
  <c r="F53" i="3" s="1"/>
  <c r="D52" i="5"/>
  <c r="F52" i="3" s="1"/>
  <c r="D51" i="5"/>
  <c r="F51" i="3" s="1"/>
  <c r="D50" i="5"/>
  <c r="F50" i="3" s="1"/>
  <c r="D49" i="5"/>
  <c r="F49" i="3" s="1"/>
  <c r="D48" i="5"/>
  <c r="F48" i="3" s="1"/>
  <c r="D47" i="5"/>
  <c r="F47" i="3" s="1"/>
  <c r="D46" i="5"/>
  <c r="F46" i="3" s="1"/>
  <c r="D45" i="5"/>
  <c r="F45" i="3" s="1"/>
  <c r="D44" i="5"/>
  <c r="F44" i="3" s="1"/>
  <c r="D43" i="5"/>
  <c r="F43" i="3" s="1"/>
  <c r="D42" i="5"/>
  <c r="F42" i="3" s="1"/>
  <c r="D41" i="5"/>
  <c r="F41" i="3" s="1"/>
  <c r="D40" i="5"/>
  <c r="F40" i="3" s="1"/>
  <c r="D39" i="5"/>
  <c r="F39" i="3" s="1"/>
  <c r="D38" i="5"/>
  <c r="F38" i="3" s="1"/>
  <c r="D37" i="5"/>
  <c r="F37" i="3" s="1"/>
  <c r="D36" i="5"/>
  <c r="F36" i="3" s="1"/>
  <c r="D35" i="5"/>
  <c r="F35" i="3" s="1"/>
  <c r="D34" i="5"/>
  <c r="F34" i="3" s="1"/>
  <c r="D33" i="5"/>
  <c r="F33" i="3" s="1"/>
  <c r="D32" i="5"/>
  <c r="F32" i="3" s="1"/>
  <c r="D31" i="5"/>
  <c r="F31" i="3" s="1"/>
  <c r="D30" i="5"/>
  <c r="F30" i="3" s="1"/>
  <c r="D29" i="5"/>
  <c r="F29" i="3" s="1"/>
  <c r="D28" i="5"/>
  <c r="F28" i="3" s="1"/>
  <c r="D27" i="5"/>
  <c r="F27" i="3" s="1"/>
  <c r="D26" i="5"/>
  <c r="F26" i="3" s="1"/>
  <c r="D25" i="5"/>
  <c r="F25" i="3" s="1"/>
  <c r="D24" i="5"/>
  <c r="F24" i="3" s="1"/>
  <c r="D23" i="5"/>
  <c r="F23" i="3" s="1"/>
  <c r="D22" i="5"/>
  <c r="F22" i="3" s="1"/>
  <c r="D21" i="5"/>
  <c r="F21" i="3" s="1"/>
  <c r="D20" i="5"/>
  <c r="F20" i="3" s="1"/>
  <c r="D19" i="5"/>
  <c r="F19" i="3" s="1"/>
  <c r="D18" i="5"/>
  <c r="F18" i="3" s="1"/>
  <c r="D17" i="5"/>
  <c r="F17" i="3" s="1"/>
  <c r="D16" i="5"/>
  <c r="F16" i="3" s="1"/>
  <c r="D15" i="5"/>
  <c r="F15" i="3" s="1"/>
  <c r="D14" i="5"/>
  <c r="F14" i="3" s="1"/>
  <c r="D13" i="5"/>
  <c r="F13" i="3" s="1"/>
  <c r="D12" i="5"/>
  <c r="F12" i="3" s="1"/>
  <c r="D11" i="5"/>
  <c r="F11" i="3" s="1"/>
  <c r="D10" i="5"/>
  <c r="F10" i="3" s="1"/>
  <c r="D9" i="5"/>
  <c r="F9" i="3" s="1"/>
  <c r="D8" i="5"/>
  <c r="F8" i="3" s="1"/>
  <c r="D7" i="5"/>
  <c r="F7" i="3" s="1"/>
  <c r="D6" i="5"/>
  <c r="F6" i="3" s="1"/>
  <c r="C6" i="5"/>
  <c r="E6" i="3" s="1"/>
  <c r="C97" i="5"/>
  <c r="E97" i="3" s="1"/>
  <c r="C95" i="5"/>
  <c r="E95" i="3" s="1"/>
  <c r="E93" i="3"/>
  <c r="C92" i="5"/>
  <c r="E92" i="3" s="1"/>
  <c r="C91" i="5"/>
  <c r="E91" i="3" s="1"/>
  <c r="C90" i="5"/>
  <c r="E90" i="3" s="1"/>
  <c r="C89" i="5"/>
  <c r="E89" i="3" s="1"/>
  <c r="C88" i="5"/>
  <c r="E88" i="3" s="1"/>
  <c r="C76" i="5"/>
  <c r="E76" i="3" s="1"/>
  <c r="C75" i="5"/>
  <c r="E75" i="3" s="1"/>
  <c r="C73" i="5"/>
  <c r="E73" i="3" s="1"/>
  <c r="C72" i="5"/>
  <c r="E72" i="3" s="1"/>
  <c r="C71" i="5"/>
  <c r="E71" i="3" s="1"/>
  <c r="C70" i="5"/>
  <c r="E70" i="3" s="1"/>
  <c r="C69" i="5"/>
  <c r="E69" i="3" s="1"/>
  <c r="C68" i="5"/>
  <c r="E68" i="3" s="1"/>
  <c r="C67" i="5"/>
  <c r="E67" i="3" s="1"/>
  <c r="C66" i="5"/>
  <c r="E66" i="3" s="1"/>
  <c r="C65" i="5"/>
  <c r="E65" i="3" s="1"/>
  <c r="C64" i="5"/>
  <c r="E64" i="3" s="1"/>
  <c r="C63" i="5"/>
  <c r="E63" i="3" s="1"/>
  <c r="C62" i="5"/>
  <c r="E62" i="3" s="1"/>
  <c r="C61" i="5"/>
  <c r="E61" i="3" s="1"/>
  <c r="C60" i="5"/>
  <c r="E60" i="3" s="1"/>
  <c r="C59" i="5"/>
  <c r="E59" i="3" s="1"/>
  <c r="C58" i="5"/>
  <c r="E58" i="3" s="1"/>
  <c r="C57" i="5"/>
  <c r="E57" i="3" s="1"/>
  <c r="C56" i="5"/>
  <c r="E56" i="3" s="1"/>
  <c r="C55" i="5"/>
  <c r="E55" i="3" s="1"/>
  <c r="C54" i="5"/>
  <c r="E54" i="3" s="1"/>
  <c r="C53" i="5"/>
  <c r="E53" i="3" s="1"/>
  <c r="C52" i="5"/>
  <c r="E52" i="3" s="1"/>
  <c r="C51" i="5"/>
  <c r="E51" i="3" s="1"/>
  <c r="C50" i="5"/>
  <c r="E50" i="3" s="1"/>
  <c r="C49" i="5"/>
  <c r="E49" i="3" s="1"/>
  <c r="C48" i="5"/>
  <c r="E48" i="3" s="1"/>
  <c r="C47" i="5"/>
  <c r="E47" i="3" s="1"/>
  <c r="C46" i="5"/>
  <c r="E46" i="3" s="1"/>
  <c r="C45" i="5"/>
  <c r="E45" i="3" s="1"/>
  <c r="C44" i="5"/>
  <c r="E44" i="3" s="1"/>
  <c r="C43" i="5"/>
  <c r="E43" i="3" s="1"/>
  <c r="C42" i="5"/>
  <c r="E42" i="3" s="1"/>
  <c r="C41" i="5"/>
  <c r="E41" i="3" s="1"/>
  <c r="C40" i="5"/>
  <c r="E40" i="3" s="1"/>
  <c r="C39" i="5"/>
  <c r="E39" i="3" s="1"/>
  <c r="C38" i="5"/>
  <c r="E38" i="3" s="1"/>
  <c r="C37" i="5"/>
  <c r="E37" i="3" s="1"/>
  <c r="C36" i="5"/>
  <c r="E36" i="3" s="1"/>
  <c r="C35" i="5"/>
  <c r="E35" i="3" s="1"/>
  <c r="C34" i="5"/>
  <c r="E34" i="3" s="1"/>
  <c r="C33" i="5"/>
  <c r="E33" i="3" s="1"/>
  <c r="C32" i="5"/>
  <c r="E32" i="3" s="1"/>
  <c r="C31" i="5"/>
  <c r="E31" i="3" s="1"/>
  <c r="C30" i="5"/>
  <c r="E30" i="3" s="1"/>
  <c r="C29" i="5"/>
  <c r="E29" i="3" s="1"/>
  <c r="C28" i="5"/>
  <c r="E28" i="3" s="1"/>
  <c r="C27" i="5"/>
  <c r="E27" i="3" s="1"/>
  <c r="C26" i="5"/>
  <c r="E26" i="3" s="1"/>
  <c r="C25" i="5"/>
  <c r="E25" i="3" s="1"/>
  <c r="C24" i="5"/>
  <c r="E24" i="3" s="1"/>
  <c r="C23" i="5"/>
  <c r="E23" i="3" s="1"/>
  <c r="C22" i="5"/>
  <c r="E22" i="3" s="1"/>
  <c r="C21" i="5"/>
  <c r="E21" i="3" s="1"/>
  <c r="C20" i="5"/>
  <c r="E20" i="3" s="1"/>
  <c r="C19" i="5"/>
  <c r="E19" i="3" s="1"/>
  <c r="C18" i="5"/>
  <c r="E18" i="3" s="1"/>
  <c r="C17" i="5"/>
  <c r="E17" i="3" s="1"/>
  <c r="C16" i="5"/>
  <c r="E16" i="3" s="1"/>
  <c r="C15" i="5"/>
  <c r="E15" i="3" s="1"/>
  <c r="C14" i="5"/>
  <c r="E14" i="3" s="1"/>
  <c r="C13" i="5"/>
  <c r="E13" i="3" s="1"/>
  <c r="C12" i="5"/>
  <c r="E12" i="3" s="1"/>
  <c r="C11" i="5"/>
  <c r="E11" i="3" s="1"/>
  <c r="C10" i="5"/>
  <c r="E10" i="3" s="1"/>
  <c r="C9" i="5"/>
  <c r="E9" i="3" s="1"/>
  <c r="C8" i="5"/>
  <c r="E8" i="3" s="1"/>
  <c r="C7" i="5"/>
  <c r="E7" i="3" s="1"/>
  <c r="AD97" i="5"/>
  <c r="AD95" i="5"/>
  <c r="AD93" i="5"/>
  <c r="AD92" i="5"/>
  <c r="AD91" i="5"/>
  <c r="AD90" i="5"/>
  <c r="AD89" i="5"/>
  <c r="AD88" i="5"/>
  <c r="AD76" i="5"/>
  <c r="AD75"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 r="AD6" i="5"/>
</calcChain>
</file>

<file path=xl/sharedStrings.xml><?xml version="1.0" encoding="utf-8"?>
<sst xmlns="http://schemas.openxmlformats.org/spreadsheetml/2006/main" count="1068" uniqueCount="372">
  <si>
    <t>401A</t>
  </si>
  <si>
    <t>R-22/152a/124 (53.0/13.0/34.0)</t>
  </si>
  <si>
    <t>401B</t>
  </si>
  <si>
    <t>R-22/152a/124 (61.0/11.0/28.0</t>
  </si>
  <si>
    <t>401C</t>
  </si>
  <si>
    <t>R-22/152a/124 (33.0/15.0/52.0)</t>
  </si>
  <si>
    <t>402A</t>
  </si>
  <si>
    <t>R-125/290/22 (60.0/2.0/38.0)</t>
  </si>
  <si>
    <t>402B</t>
  </si>
  <si>
    <t>R-125/290/22 (38.0/2.0/60.0)</t>
  </si>
  <si>
    <t>403A</t>
  </si>
  <si>
    <t>R-290/22/218 (5.0/75.0/20.0)</t>
  </si>
  <si>
    <t>403B</t>
  </si>
  <si>
    <t>R-290/22/218 (5.0/56.0/39.0)</t>
  </si>
  <si>
    <t>404A</t>
  </si>
  <si>
    <t>R-125/143a/134a (44.0/52.0/4.0)</t>
  </si>
  <si>
    <t>405A</t>
  </si>
  <si>
    <t>R-22/152a/142b/C318 (45.0/7.0/5.5/42.5)</t>
  </si>
  <si>
    <t>406A</t>
  </si>
  <si>
    <t>R-22/600a/142b (55.0/4.0/41.0)</t>
  </si>
  <si>
    <t>407A</t>
  </si>
  <si>
    <t>R-32/125/134a (20.0/40.0/40.0)</t>
  </si>
  <si>
    <t>407B</t>
  </si>
  <si>
    <t>R-32/125/134a (10.0/70.0/20.0)</t>
  </si>
  <si>
    <t>407C</t>
  </si>
  <si>
    <t>R-32/125/134a (23.0/25.0/52.0)</t>
  </si>
  <si>
    <t>407D</t>
  </si>
  <si>
    <t>R-32/125/134a (15.0/15.0/70.0)</t>
  </si>
  <si>
    <t>407E</t>
  </si>
  <si>
    <t>R-32/125/134a (25.0/15.0/60.0)</t>
  </si>
  <si>
    <t>407F</t>
  </si>
  <si>
    <t>R-32/125/134a (30.0/30.0/40.0)</t>
  </si>
  <si>
    <t>407G</t>
  </si>
  <si>
    <t>R-32/125/134a (2.5/2.5/95.0)</t>
  </si>
  <si>
    <t>407H</t>
  </si>
  <si>
    <t>R-32/125/134a (32.5/15.0/52.5)</t>
  </si>
  <si>
    <t>408A</t>
  </si>
  <si>
    <t>R-125/143a/22 (7.0/46.0/47.0)</t>
  </si>
  <si>
    <t>409A</t>
  </si>
  <si>
    <t>R-22/124/142b (60.0/25.0/15.0)</t>
  </si>
  <si>
    <t>409B</t>
  </si>
  <si>
    <t>R-22/124/142b (65.0/25.0/10.0)</t>
  </si>
  <si>
    <t>410A</t>
  </si>
  <si>
    <t>R-32/125 (50.0/50.0)</t>
  </si>
  <si>
    <t>410B</t>
  </si>
  <si>
    <t>R-32/125 (45.0/55.0)</t>
  </si>
  <si>
    <t>411A</t>
  </si>
  <si>
    <t>R-1270/22/152a) (1.5/87.5/11.0)</t>
  </si>
  <si>
    <t>411B</t>
  </si>
  <si>
    <t>R-1270/22/152a (3.0/94.0/3.0)</t>
  </si>
  <si>
    <t>412A</t>
  </si>
  <si>
    <t>413A</t>
  </si>
  <si>
    <t>R-218/134a/600a (9.0/88.0/3.0)</t>
  </si>
  <si>
    <t>414A</t>
  </si>
  <si>
    <t>R-22/124/600a/142b (51.0/28.5/4.0/16.5)</t>
  </si>
  <si>
    <t>414B</t>
  </si>
  <si>
    <t>R-22/124/600a/142b (50.0/39.0/1.5/9.5)</t>
  </si>
  <si>
    <t>415A</t>
  </si>
  <si>
    <t>R-22/152a (82.0/18.0)</t>
  </si>
  <si>
    <t>415B</t>
  </si>
  <si>
    <t>R-22/152a (25.0/75.0)</t>
  </si>
  <si>
    <t>416A</t>
  </si>
  <si>
    <t>R-134a/124/600 (59.0/39.5/1.5)</t>
  </si>
  <si>
    <t>417A</t>
  </si>
  <si>
    <t>R-125/134a/600 (46.6/50.0/3.4)</t>
  </si>
  <si>
    <t>417B</t>
  </si>
  <si>
    <t>R-125/134a/600 (79.0/18.3/2.7)</t>
  </si>
  <si>
    <t>417C</t>
  </si>
  <si>
    <t>R-125/134a/600 (19.5/78.8/1.7)</t>
  </si>
  <si>
    <t>418A</t>
  </si>
  <si>
    <t>R-290/22/152a (1.5/96.0/2.5)</t>
  </si>
  <si>
    <t>419A</t>
  </si>
  <si>
    <t>R-125/134a/E170 (77.0/19.0/4.0)</t>
  </si>
  <si>
    <t>419B</t>
  </si>
  <si>
    <t>R-125/134a/E170 (48.5/48.0/3.5)</t>
  </si>
  <si>
    <t>420A</t>
  </si>
  <si>
    <t>R-134a/142b (88.0/12.0)</t>
  </si>
  <si>
    <t>421A</t>
  </si>
  <si>
    <t>R-125/134a (58.0/42.0)</t>
  </si>
  <si>
    <t>421B</t>
  </si>
  <si>
    <t>R-125/134a (85.0/15.0)</t>
  </si>
  <si>
    <t>422A</t>
  </si>
  <si>
    <t>R-125/134a/600a (85.1/11.5/3.4)</t>
  </si>
  <si>
    <t>422B</t>
  </si>
  <si>
    <t>R-125/134a/600a (55.0/42.0/3.0)</t>
  </si>
  <si>
    <t>422C</t>
  </si>
  <si>
    <t>R-125/134a/600a (82.0/15.0/3.0)</t>
  </si>
  <si>
    <t>422D</t>
  </si>
  <si>
    <t>R-125/134a/600a (65.1/31.5/3.4)</t>
  </si>
  <si>
    <t>422E</t>
  </si>
  <si>
    <t>R-125/134a/600a (58.0/39.3/2.7)</t>
  </si>
  <si>
    <t>423A</t>
  </si>
  <si>
    <t>424A</t>
  </si>
  <si>
    <t>R-125/134a/600a/600/601a (50.5/47.0/0.9/1.0/0.6)</t>
  </si>
  <si>
    <t>425A</t>
  </si>
  <si>
    <t>R-32/134a/227ea (18.5/69.5/12)</t>
  </si>
  <si>
    <t>426A</t>
  </si>
  <si>
    <t>R-125/134a/600/601a (5.1/93.0/1.3/0.6)</t>
  </si>
  <si>
    <t>427A</t>
  </si>
  <si>
    <t>R-32/125/143a/134a (15.0/25.0/10.0/50.0)</t>
  </si>
  <si>
    <t>428A</t>
  </si>
  <si>
    <t>R-125/143a/290/600a (77.5/20.0/0.6/1.9)</t>
  </si>
  <si>
    <t>429A</t>
  </si>
  <si>
    <t>R-E170/152a/600a (60.0/10.0/30.0)</t>
  </si>
  <si>
    <t>430A</t>
  </si>
  <si>
    <t>R-152a/600a (76.0/24.0)</t>
  </si>
  <si>
    <t>431A</t>
  </si>
  <si>
    <t>R-290/152a (71.0/29.0)</t>
  </si>
  <si>
    <t>432A</t>
  </si>
  <si>
    <t>R-1270/E170 (80.0/20.0)</t>
  </si>
  <si>
    <t>433A</t>
  </si>
  <si>
    <t>R-1270/290 (30.0/70.0)</t>
  </si>
  <si>
    <t>433B</t>
  </si>
  <si>
    <t>R-1270/290 (5.0/95.0)</t>
  </si>
  <si>
    <t>433C</t>
  </si>
  <si>
    <t>R-1270/290 (25.0/75.0)</t>
  </si>
  <si>
    <t>434A</t>
  </si>
  <si>
    <t>R-125/143a/134a/600a</t>
  </si>
  <si>
    <t>435A</t>
  </si>
  <si>
    <t>R-E170/152a (80.0/20.0)</t>
  </si>
  <si>
    <t>436A</t>
  </si>
  <si>
    <t>R-290/600a (56.0/44.0)</t>
  </si>
  <si>
    <t>436B</t>
  </si>
  <si>
    <t>R-290/600a (52.0/48.0)</t>
  </si>
  <si>
    <t>437A</t>
  </si>
  <si>
    <t>R-125/134a/600/601 (19.5/78.5/1.4/0.6)</t>
  </si>
  <si>
    <t>438A</t>
  </si>
  <si>
    <t>R-32/125/134a/600/601a (8.5/45.0/44.2/1.7/0.6)</t>
  </si>
  <si>
    <t>439A</t>
  </si>
  <si>
    <t>R-32/125/600a (50.0/47.0/3.0)</t>
  </si>
  <si>
    <t>440A</t>
  </si>
  <si>
    <t>R-290/134a/152a (0.6/1.6/97.8)</t>
  </si>
  <si>
    <t>441A</t>
  </si>
  <si>
    <t>R-170/290/600a/600 (3.1/54.8/6.0/36.1)</t>
  </si>
  <si>
    <t>442A</t>
  </si>
  <si>
    <t>R-32/125/134a/152a/227ea (31.0/31.0/30.0/3.0/5.0)</t>
  </si>
  <si>
    <t>443A</t>
  </si>
  <si>
    <t>R-1270/290/600a (55.0/40.0/5.0)</t>
  </si>
  <si>
    <t>444A</t>
  </si>
  <si>
    <t>R-32/152a/1234ze(E) (12.0/5.0/83.0)</t>
  </si>
  <si>
    <t>445A</t>
  </si>
  <si>
    <t>R-744/134a/1234ze(E) (6.0/9.0/85.0)</t>
  </si>
  <si>
    <t>447B</t>
  </si>
  <si>
    <t>R-32/125/1234ze (E) (68.0/8.0/24.0)</t>
  </si>
  <si>
    <t>449C</t>
  </si>
  <si>
    <t>R-32/125/1234yf/134a (20.0/20.0/31.0/29.0)</t>
  </si>
  <si>
    <t>452B</t>
  </si>
  <si>
    <t>R-32/125/1234yf (67.0/7.0/26.0)</t>
  </si>
  <si>
    <t>452C</t>
  </si>
  <si>
    <t>R-32/125/1234yf (12.5/61.0/26.5)</t>
  </si>
  <si>
    <t>454C</t>
  </si>
  <si>
    <t>R-32/1234yf (21.5/78.5)</t>
  </si>
  <si>
    <t>455A</t>
  </si>
  <si>
    <t>R-744/32/1234yf (3.0/21.5/75.5)</t>
  </si>
  <si>
    <t>456A</t>
  </si>
  <si>
    <t>R-32/134a/1234ze(E) (6.0/45.0/49.0)</t>
  </si>
  <si>
    <t>457A</t>
  </si>
  <si>
    <t>R-32/1234yf/152a (18.0/70.0/12.0)</t>
  </si>
  <si>
    <t>458A</t>
  </si>
  <si>
    <t>R-32/125/134a/227ea/236fa (20.5/4.0/61.4/13.5/0.6)</t>
  </si>
  <si>
    <t>459A</t>
  </si>
  <si>
    <t>R-32/1234yf/1234ze(E) (68.0/26.0/6.0)</t>
  </si>
  <si>
    <t>459B</t>
  </si>
  <si>
    <t>460A</t>
  </si>
  <si>
    <t>460B</t>
  </si>
  <si>
    <t>Number</t>
  </si>
  <si>
    <t>Refrigerant Composition (Mass % )</t>
  </si>
  <si>
    <t>Azeotropes</t>
  </si>
  <si>
    <t>R-12/152a (73.8/26.2)</t>
  </si>
  <si>
    <t>R-22/12 (75.0/25.0)</t>
  </si>
  <si>
    <t>R-22/115 (48.8/51.2)</t>
  </si>
  <si>
    <t>R-23/13 (40.1/59.9)</t>
  </si>
  <si>
    <t>R-32/115 (48.2/51.8)</t>
  </si>
  <si>
    <t>R-12/31 (78.0/22.0)</t>
  </si>
  <si>
    <t>R-31/114 (55.1/44.9)</t>
  </si>
  <si>
    <t>507A</t>
  </si>
  <si>
    <t>R-125/143a (50.0/50.0)</t>
  </si>
  <si>
    <t>508A</t>
  </si>
  <si>
    <t>R-23/116 (39.0/61.0)</t>
  </si>
  <si>
    <t>508B</t>
  </si>
  <si>
    <t>R-23/116 (46.0/54.0)</t>
  </si>
  <si>
    <t>509A</t>
  </si>
  <si>
    <t>R-22/218 (44.0/56.0)</t>
  </si>
  <si>
    <t>510A</t>
  </si>
  <si>
    <t>R-E170/600a (88.0/12.0)</t>
  </si>
  <si>
    <t>511A</t>
  </si>
  <si>
    <t>R-290/E170 (95.0/5.0)</t>
  </si>
  <si>
    <t>512A</t>
  </si>
  <si>
    <t>R-134a/152a (5.0/95.0)</t>
  </si>
  <si>
    <t>513B</t>
  </si>
  <si>
    <t>R-1234yf/134a (58.5/41.5)</t>
  </si>
  <si>
    <t>514A</t>
  </si>
  <si>
    <t>R-1336mzz(Z)/1130(E) (74.7/25.3)</t>
  </si>
  <si>
    <t>515A</t>
  </si>
  <si>
    <t>R-1234ze (E)/227ea (88.0/12.0)</t>
  </si>
  <si>
    <t>R-12/114 (must be specified) (50.0/50.0) (60.0/40.0)</t>
  </si>
  <si>
    <t>A1</t>
  </si>
  <si>
    <t>A2</t>
  </si>
  <si>
    <t>A3</t>
  </si>
  <si>
    <t>A2L</t>
  </si>
  <si>
    <t>R-32/1234yf (68.9/31.1)</t>
  </si>
  <si>
    <t>454B</t>
  </si>
  <si>
    <t>454A</t>
  </si>
  <si>
    <t>453A</t>
  </si>
  <si>
    <t>R-32/125/134a/227ea/600/601a (20.0/20.0/53.8/5.0/0.6/0.6)</t>
  </si>
  <si>
    <t>R-32/125/1234yf (11.0/59.0/30.0</t>
  </si>
  <si>
    <t>452A</t>
  </si>
  <si>
    <t>450A</t>
  </si>
  <si>
    <t>451A</t>
  </si>
  <si>
    <t>451B</t>
  </si>
  <si>
    <t xml:space="preserve">R-134a/1234ze(E) (42.0/58.0) </t>
  </si>
  <si>
    <t>R-1234yf/134a (89.8/10.2)</t>
  </si>
  <si>
    <t xml:space="preserve">R-1234yf/134a (88.8/11.2) </t>
  </si>
  <si>
    <t>449B</t>
  </si>
  <si>
    <t>449A</t>
  </si>
  <si>
    <t>448A</t>
  </si>
  <si>
    <t>447A</t>
  </si>
  <si>
    <t>446A</t>
  </si>
  <si>
    <t>444B</t>
  </si>
  <si>
    <t xml:space="preserve">R-32/152a/1234ze(E) (41.5/10.0/48.5) </t>
  </si>
  <si>
    <t>R-32/125/1234yf/134a/1234ze(E) (26.0/26.0/20.0/21.0/7.0)</t>
  </si>
  <si>
    <t>R-32 /125 /1234yf /134a (24.3/24.7/25.3/25.7)</t>
  </si>
  <si>
    <t xml:space="preserve">R-32/125/1234yf/134a (25.2/24.3/23.2/27.3) </t>
  </si>
  <si>
    <t>R-22/218/143b (70.0/5.0/25.0)</t>
  </si>
  <si>
    <t>513A</t>
  </si>
  <si>
    <t>R-1234yf/134a (56.0/44.0)</t>
  </si>
  <si>
    <t>Zeotropes</t>
  </si>
  <si>
    <t>R-32/1234ze(E)/600 (68.0/29.0/3.0)</t>
  </si>
  <si>
    <t>R-32/125/1234ze(E) (68.0/3.5/28.5)</t>
  </si>
  <si>
    <t>R-32/1234yf (35.0/65.0)</t>
  </si>
  <si>
    <t>516A</t>
  </si>
  <si>
    <t>461A</t>
  </si>
  <si>
    <t>462A</t>
  </si>
  <si>
    <t>R-125/143a/134a/227ea/600a (55.0/5.0/32.0/5.0/3.0)</t>
  </si>
  <si>
    <t>R-32/125/143a/134a/600 (9.0/42.0/2.0/44.0/3.0)</t>
  </si>
  <si>
    <t>R-1234yf/134a/152a (77.5/8.5/14.0)</t>
  </si>
  <si>
    <t>Refrigerant Type</t>
  </si>
  <si>
    <t>CFC</t>
  </si>
  <si>
    <t>HCFC</t>
  </si>
  <si>
    <t>HFC</t>
  </si>
  <si>
    <t>HC</t>
  </si>
  <si>
    <t>HFC/HFO</t>
  </si>
  <si>
    <t>HC/HFC</t>
  </si>
  <si>
    <t>PFC/HFC</t>
  </si>
  <si>
    <t>see notes on refrigerant type</t>
  </si>
  <si>
    <t>R-32/1234yf/1234ze(E) (21.0/69.0/10.0)</t>
  </si>
  <si>
    <t>R-32/125/134a/1234ze(E) (12.0/52.0/14.0/22.0)</t>
  </si>
  <si>
    <t>R-32/125/134a/1234ze(E) (28.0/25.0/20.0/27.0)</t>
  </si>
  <si>
    <t>R-134a/227ea (52.5/47.5)</t>
  </si>
  <si>
    <t>AR5</t>
  </si>
  <si>
    <t>ASHRAE Safety Classification</t>
  </si>
  <si>
    <t>134a</t>
  </si>
  <si>
    <t>143a</t>
  </si>
  <si>
    <t>152a</t>
  </si>
  <si>
    <t>600a</t>
  </si>
  <si>
    <t>227ea</t>
  </si>
  <si>
    <t>601a</t>
  </si>
  <si>
    <t>1234ze(E)</t>
  </si>
  <si>
    <t>1234yf</t>
  </si>
  <si>
    <t>236fa</t>
  </si>
  <si>
    <t>E170</t>
  </si>
  <si>
    <t>&lt;1</t>
  </si>
  <si>
    <t>GWP            AR5</t>
  </si>
  <si>
    <t>GWP                       F-Gas AR4</t>
  </si>
  <si>
    <t>HFOs (AR5) E170(TAR)</t>
  </si>
  <si>
    <t xml:space="preserve">F-Gas </t>
  </si>
  <si>
    <t>R-125/143a/134a/600a (63.2/18.0/16.0/2.8)</t>
  </si>
  <si>
    <t>Composition Check</t>
  </si>
  <si>
    <t>Component GWPs and Refrigerant Composition</t>
  </si>
  <si>
    <t xml:space="preserve"> F-Gas AR4 </t>
  </si>
  <si>
    <t>GWPs</t>
  </si>
  <si>
    <r>
      <t xml:space="preserve">GWP Source                 </t>
    </r>
    <r>
      <rPr>
        <b/>
        <i/>
        <sz val="11"/>
        <color theme="1"/>
        <rFont val="Calibri"/>
        <family val="2"/>
        <scheme val="minor"/>
      </rPr>
      <t>see notes on GWP Calculations</t>
    </r>
  </si>
  <si>
    <t>463A</t>
  </si>
  <si>
    <t>464A</t>
  </si>
  <si>
    <t>465A</t>
  </si>
  <si>
    <t>Refrigerants subject to the F-Gas Regulation 517/2014</t>
  </si>
  <si>
    <t>R-744/32/125/1234yf/134a (6/36/30/14/14)</t>
  </si>
  <si>
    <t>R-32/125/1234ze(E)/227ea (27/27/40/6)</t>
  </si>
  <si>
    <t>460C</t>
  </si>
  <si>
    <t>R-32/290/1234yf (21.0/7.9/71.1)</t>
  </si>
  <si>
    <t>R-32/125/134a/1234ze(E) (2.5/2.5/46.0/49.0)</t>
  </si>
  <si>
    <t>medium and low temperature commercial refrigeration</t>
  </si>
  <si>
    <t>medium and low temperature commercial refrigeration;F-Gas Regulation use restrictions</t>
  </si>
  <si>
    <t>very low temperature refrigeration</t>
  </si>
  <si>
    <t>air-conditioning units heat pumps; cold storage; industrial and commercial and low temperature refrigeration</t>
  </si>
  <si>
    <t>replacement for R-22; F-Gas Regulation use restrictions (GWP &gt;2500)</t>
  </si>
  <si>
    <t>medium and low temperature commercial refrigeration;F-Gas Regulation use restrictions (GWP &gt;2500)</t>
  </si>
  <si>
    <t>similar properties to R-404A; F-Gas Regulation use restrictions (GWP &gt;2500)</t>
  </si>
  <si>
    <t>replacement for R-22</t>
  </si>
  <si>
    <t xml:space="preserve">non-flammable replacement for R-134a in medium temperature commercial refrigeration </t>
  </si>
  <si>
    <t xml:space="preserve">replacement for R-134a in medium temperature commercial refrigeration </t>
  </si>
  <si>
    <t xml:space="preserve">replacement for R-410A </t>
  </si>
  <si>
    <t>replacement for 404A in low and medium temperature commercial  refrigeration.</t>
  </si>
  <si>
    <t>non-flammable replacement for 404A in low and medium temperature commercial and transport refrigeration.</t>
  </si>
  <si>
    <t>non-flammable replacement for 404A in low and medium temperature commercial  refrigeration.</t>
  </si>
  <si>
    <t>transport refrigeration</t>
  </si>
  <si>
    <t>air-conditioning units</t>
  </si>
  <si>
    <t>non-flammable replacement for 404A in low and medium temperature commercial  and transport refrigeration.</t>
  </si>
  <si>
    <t>replacement for R-410A  in chillers</t>
  </si>
  <si>
    <t>non-flammable replacement for 404A in low and medium temperature commercial  refrigeration .</t>
  </si>
  <si>
    <t>replacement for 404A in low and medium temperature commercial  refrigeration (hermetic units).</t>
  </si>
  <si>
    <t xml:space="preserve">non-flammable replacement for R-134a in medium temperature commercial refrigeration and chillers </t>
  </si>
  <si>
    <t>air-conditioning units heat-pumps, chillers, industrial and commercial medium  temperature refrigeration</t>
  </si>
  <si>
    <t xml:space="preserve">similar to R-134a with higher capacity </t>
  </si>
  <si>
    <t>similar properties to R-410A but R-410A dominates commercially</t>
  </si>
  <si>
    <t xml:space="preserve">retrofit refrigerant replacement for R-12 in some air-conditioning systems and medium and high temperature refrigeration  </t>
  </si>
  <si>
    <t>replacement for R-22 in low/medium temperature refrigeration. F-Gas Regulation use restrictions (GWP &gt;2500)</t>
  </si>
  <si>
    <t>highly flammable  alternative to R-134a for small hermetic systems</t>
  </si>
  <si>
    <t>highly flammable  alternative to R-22 for air-conditioning systems and heat pumps</t>
  </si>
  <si>
    <t>retrofit replacement for R-22 in medium and high temperature refrigeration.  F-Gas Regulation use restrictions (GWP &gt;2500)</t>
  </si>
  <si>
    <t>retrofit replacement for R-22</t>
  </si>
  <si>
    <t>retrofit replacement for R-134a</t>
  </si>
  <si>
    <t>replacement for R-134a in mobile air-conditioning</t>
  </si>
  <si>
    <t xml:space="preserve">replacement for R-22/R-407C </t>
  </si>
  <si>
    <t>replacement for R-410A in stationary air-conditioners</t>
  </si>
  <si>
    <t>non-flammable replacement for 404A</t>
  </si>
  <si>
    <t>replacement for R-134a</t>
  </si>
  <si>
    <t>non-flammable replacement for R-134a</t>
  </si>
  <si>
    <t>non-flammable replacement for R-134a, proposed for flooded chillers</t>
  </si>
  <si>
    <t xml:space="preserve">non-flammable replacement for R-404A </t>
  </si>
  <si>
    <t xml:space="preserve">non-flammable replacement for R-22 </t>
  </si>
  <si>
    <t>non-flammable retrofit replacement for R-22 for air-conditioning and refrigeration applications</t>
  </si>
  <si>
    <t>non-flammable retrofit replacement for R-22, R-404A and R-507 in low, medium and high temperature refrigeration</t>
  </si>
  <si>
    <t>non-flammable replacement for R-22</t>
  </si>
  <si>
    <t>non-flammable retrofit refrigerant replacement for R-500 and R-12 in medium and high temperature refrigeration</t>
  </si>
  <si>
    <t>non-flammable replacement for R-502 and R-22 in low temperature industrial refrigeration. F-Gas Regulation use restrictions (GWP &gt;2500)</t>
  </si>
  <si>
    <t xml:space="preserve">non-flammable retrofit replacement for R-12 in medium temperature refrigeration systems </t>
  </si>
  <si>
    <t>non-flammable retrofit replacement for R-22 in medium and high temperature air-conditioning and refrigeration systems</t>
  </si>
  <si>
    <t>non-flammable retrofit replacement for R12 in centrifugal chillers</t>
  </si>
  <si>
    <t xml:space="preserve">Applications </t>
  </si>
  <si>
    <t>brief summary consult supplier for further information on applications and use</t>
  </si>
  <si>
    <t>467A</t>
  </si>
  <si>
    <t>R-32/125/134a/600a (22.0/5.0/72.4/0.6)</t>
  </si>
  <si>
    <t>R-1132a/32/1234yf (3.5/21.5/75.0)</t>
  </si>
  <si>
    <t>468A</t>
  </si>
  <si>
    <t>HFC/HC</t>
  </si>
  <si>
    <r>
      <t>R-32/125/13</t>
    </r>
    <r>
      <rPr>
        <sz val="10"/>
        <color rgb="FF000000"/>
        <rFont val="Verdana"/>
        <family val="2"/>
      </rPr>
      <t>I</t>
    </r>
    <r>
      <rPr>
        <sz val="10"/>
        <color rgb="FF000000"/>
        <rFont val="Arial"/>
        <family val="2"/>
      </rPr>
      <t>1 (49.0/11.5/39.5)</t>
    </r>
  </si>
  <si>
    <t>R-32/125/13I1 (49.0/11.5/39.5)</t>
  </si>
  <si>
    <t>non-flammable replacement for R-410A in stationary residential and commercial air-conditioning</t>
  </si>
  <si>
    <r>
      <t>13</t>
    </r>
    <r>
      <rPr>
        <b/>
        <sz val="10"/>
        <color theme="1"/>
        <rFont val="Verdana"/>
        <family val="2"/>
      </rPr>
      <t>I</t>
    </r>
    <r>
      <rPr>
        <b/>
        <sz val="11"/>
        <color theme="1"/>
        <rFont val="Calibri"/>
        <family val="2"/>
        <scheme val="minor"/>
      </rPr>
      <t>1</t>
    </r>
  </si>
  <si>
    <t>1132a</t>
  </si>
  <si>
    <r>
      <t>HFC/</t>
    </r>
    <r>
      <rPr>
        <sz val="10"/>
        <color theme="1"/>
        <rFont val="Verdana"/>
        <family val="2"/>
      </rPr>
      <t>I</t>
    </r>
    <r>
      <rPr>
        <sz val="11"/>
        <color theme="1"/>
        <rFont val="Calibri"/>
        <family val="2"/>
        <scheme val="minor"/>
      </rPr>
      <t>FC</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</si>
  <si>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</si>
  <si>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r>
      <rPr>
        <b/>
        <sz val="11"/>
        <color theme="1"/>
        <rFont val="Calibri"/>
        <family val="2"/>
        <scheme val="minor"/>
      </rPr>
      <t xml:space="preserve">Notes on GWP Calculations: </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R-13</t>
    </r>
    <r>
      <rPr>
        <sz val="10"/>
        <color theme="1"/>
        <rFont val="Verdana"/>
        <family val="2"/>
      </rPr>
      <t>I</t>
    </r>
    <r>
      <rPr>
        <sz val="11"/>
        <color theme="1"/>
        <rFont val="Calibri"/>
        <family val="2"/>
        <scheme val="minor"/>
      </rPr>
      <t>1 is not listed in AR5 but more recent publication assumes it to have a neglible GWP. For the HCs the values listed in the F-Gas Regulation are used for AR5 GWP calculations. For E170 the TAR value is used for the AR5 calculation, whereas a default value of 0 is used for the F-Gas AR4 calculation.</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</si>
  <si>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</si>
  <si>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t>Refrigerants designated by ASHRAE 34 or by ISO 817</t>
  </si>
  <si>
    <t xml:space="preserve">466A </t>
  </si>
  <si>
    <t xml:space="preserve">A1 </t>
  </si>
  <si>
    <t>HFO/HCO</t>
  </si>
  <si>
    <t>B1</t>
  </si>
  <si>
    <t>non-flammable replacement for R-123 in low pressure centrifugal chillers</t>
  </si>
  <si>
    <t>466A</t>
  </si>
  <si>
    <r>
      <rPr>
        <b/>
        <sz val="11"/>
        <color theme="1"/>
        <rFont val="Calibri"/>
        <family val="2"/>
        <scheme val="minor"/>
      </rPr>
      <t xml:space="preserve">Notes on refrigerant type: </t>
    </r>
    <r>
      <rPr>
        <sz val="11"/>
        <color theme="1"/>
        <rFont val="Calibri"/>
        <family val="2"/>
        <scheme val="minor"/>
      </rPr>
      <t>Any refrigerant containing CFC is categorised as a CFC. Similarly for HCFCs. All refrigerants (highlighted in orange) containing  ozone depleting substances  are banned in the EU. Refrigerants categorised as HCs contain HCs and/or HC ethers.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FC  refrigerants (highlighted in yellow) are subject to the F-Gas Regulation. HFC/HFO and HFC/</t>
    </r>
    <r>
      <rPr>
        <sz val="10"/>
        <color theme="1"/>
        <rFont val="Verdana"/>
        <family val="2"/>
      </rPr>
      <t>I</t>
    </r>
    <r>
      <rPr>
        <sz val="11"/>
        <color theme="1"/>
        <rFont val="Calibri"/>
        <family val="2"/>
        <scheme val="minor"/>
      </rPr>
      <t xml:space="preserve">FC refrigerants typically have lower GWPs that the HFCs they are intended to replace. HCO is hydrochloro-olefin. </t>
    </r>
    <r>
      <rPr>
        <sz val="11"/>
        <color rgb="FFFF0000"/>
        <rFont val="Calibri"/>
        <family val="2"/>
        <scheme val="minor"/>
      </rPr>
      <t xml:space="preserve">R-514A is not subject to the F-Gas Regulation except for the HFO component which is subject to reporting. </t>
    </r>
  </si>
  <si>
    <r>
      <rPr>
        <b/>
        <sz val="11"/>
        <color theme="1"/>
        <rFont val="Calibri"/>
        <family val="2"/>
        <scheme val="minor"/>
      </rPr>
      <t>Notes on refrigerant type:</t>
    </r>
    <r>
      <rPr>
        <sz val="11"/>
        <color theme="1"/>
        <rFont val="Calibri"/>
        <family val="2"/>
        <scheme val="minor"/>
      </rPr>
      <t xml:space="preserve">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 xml:space="preserve">FC refrigerants  are subject to the F-Gas Regulation. HFC/HFO refrigerants typically have lower GWPs that the HFCs they are intended to replace. </t>
    </r>
    <r>
      <rPr>
        <sz val="11"/>
        <color rgb="FFFF0000"/>
        <rFont val="Calibri"/>
        <family val="2"/>
        <scheme val="minor"/>
      </rPr>
      <t xml:space="preserve">R-514A is not subject to the F-Gas Regulation except for the HFO component which is subject to reporting.  </t>
    </r>
    <r>
      <rPr>
        <sz val="11"/>
        <color theme="1"/>
        <rFont val="Calibri"/>
        <family val="2"/>
        <scheme val="minor"/>
      </rPr>
      <t xml:space="preserve">                                                                                                                                                                                                                                 </t>
    </r>
    <r>
      <rPr>
        <b/>
        <sz val="11"/>
        <color theme="1"/>
        <rFont val="Calibri"/>
        <family val="2"/>
        <scheme val="minor"/>
      </rPr>
      <t>Notes on Safety Classification:</t>
    </r>
    <r>
      <rPr>
        <sz val="11"/>
        <color theme="1"/>
        <rFont val="Calibri"/>
        <family val="2"/>
        <scheme val="minor"/>
      </rPr>
      <t xml:space="preserve">  ASHRAE Standard 34 and ISO 817 defines two safety classifications for toxicity. Class A denotes refrigerants of lower toxicity, and class B denotes refrigerants of higher toxicity. For flammability, there are four classifications. These are  class 1, for refrigerants that do not propagate a flame when tested as per the standard; class 2, for refrigerants of lower flammability; Class 2L, for flammable refrigerants that burn very slowly and class 3, for highly flammable refrigerants such as the hydrocarbons.                                                                                                                                                                                                                                                                               </t>
    </r>
    <r>
      <rPr>
        <b/>
        <sz val="11"/>
        <color theme="1"/>
        <rFont val="Calibri"/>
        <family val="2"/>
        <scheme val="minor"/>
      </rPr>
      <t>Notes on GWP:</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See GWP calculations sheet for further explanation.</t>
    </r>
  </si>
  <si>
    <t>1336mzz(Z)</t>
  </si>
  <si>
    <t>1130(E)</t>
  </si>
  <si>
    <t>R-1336mzz-Z/1130(E) [trans-1,2dichloroethylene (t-DCE)]</t>
  </si>
  <si>
    <t>no AR5 value</t>
  </si>
  <si>
    <t>470A</t>
  </si>
  <si>
    <t>470B</t>
  </si>
  <si>
    <t>469A</t>
  </si>
  <si>
    <t>R-744/32/125 (35.0/32.5/32.5)</t>
  </si>
  <si>
    <t>R-744/32/125/134a/1234ze(E)/227ea (10/17/19/7/44/3)</t>
  </si>
  <si>
    <t>R-744/32/125/134a/1234ze(E)/227ea (10/11.5/11.5/3/57/7)</t>
  </si>
  <si>
    <t>non-flammable replacement for R-23 for very low temperature applications</t>
  </si>
  <si>
    <t>non-flammable replacement for R-410A</t>
  </si>
  <si>
    <t>non-flammable replacement for R-404A and R-507</t>
  </si>
  <si>
    <t>515B</t>
  </si>
  <si>
    <t>R-1234ze (E)/227ea (91.1/8.9)</t>
  </si>
  <si>
    <t xml:space="preserve">non-flammable replacement for R-134a in medium and high temperature commercial refrigeration </t>
  </si>
  <si>
    <t>replacement for R-134a in medium temperature commercial refrigeration, heat pumps and chillers</t>
  </si>
  <si>
    <t>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</si>
</sst>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0"/>
      <color rgb="FF333333"/>
      <name val="Arial"/>
      <family val="2"/>
    </font>
    <font>
      <sz val="12"/>
      <color theme="1"/>
      <name val="Times New Roman"/>
      <family val="1"/>
    </font>
    <font>
      <b/>
      <sz val="10"/>
      <color rgb="FF333333"/>
      <name val="Arial"/>
      <family val="2"/>
    </font>
    <font>
      <sz val="11"/>
      <color rgb="FFFF0000"/>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sz val="16"/>
      <color theme="1"/>
      <name val="Calibri"/>
      <family val="2"/>
      <scheme val="minor"/>
    </font>
    <font>
      <sz val="10"/>
      <name val="Arial"/>
      <family val="2"/>
    </font>
    <font>
      <sz val="11"/>
      <name val="Calibri"/>
      <family val="2"/>
      <scheme val="minor"/>
    </font>
    <font>
      <b/>
      <sz val="12"/>
      <color theme="1"/>
      <name val="Calibri"/>
      <family val="2"/>
      <scheme val="minor"/>
    </font>
    <font>
      <sz val="10"/>
      <color rgb="FF000000"/>
      <name val="Arial"/>
      <family val="2"/>
    </font>
    <font>
      <sz val="10"/>
      <color theme="1"/>
      <name val="Verdana"/>
      <family val="2"/>
    </font>
    <font>
      <sz val="10"/>
      <color rgb="FF000000"/>
      <name val="Verdana"/>
      <family val="2"/>
    </font>
    <font>
      <b/>
      <sz val="10"/>
      <color theme="1"/>
      <name val="Verdana"/>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92">
    <xf numFmtId="0" fontId="0" fillId="0" borderId="0" xfId="0"/>
    <xf numFmtId="0" fontId="2" fillId="0" borderId="0" xfId="0" applyFont="1" applyAlignment="1">
      <alignment vertical="center"/>
    </xf>
    <xf numFmtId="49" fontId="6" fillId="0" borderId="1" xfId="0" applyNumberFormat="1" applyFont="1" applyBorder="1" applyAlignment="1">
      <alignment vertical="top"/>
    </xf>
    <xf numFmtId="0" fontId="7" fillId="0" borderId="1" xfId="0" applyFont="1" applyBorder="1" applyAlignment="1">
      <alignment vertical="top" wrapText="1"/>
    </xf>
    <xf numFmtId="0" fontId="6" fillId="0" borderId="0" xfId="0" applyFont="1" applyAlignment="1">
      <alignment wrapText="1"/>
    </xf>
    <xf numFmtId="0" fontId="6" fillId="0" borderId="1" xfId="0" applyFont="1" applyBorder="1" applyAlignment="1">
      <alignment vertical="top" wrapText="1"/>
    </xf>
    <xf numFmtId="0" fontId="7" fillId="0" borderId="0" xfId="0" applyFont="1" applyBorder="1" applyAlignment="1">
      <alignment vertical="top" wrapText="1"/>
    </xf>
    <xf numFmtId="49" fontId="9" fillId="0" borderId="1" xfId="0" applyNumberFormat="1" applyFont="1" applyBorder="1" applyAlignment="1">
      <alignment vertical="top"/>
    </xf>
    <xf numFmtId="0" fontId="9" fillId="0" borderId="1" xfId="0" applyFont="1" applyBorder="1" applyAlignment="1">
      <alignment vertical="top" wrapText="1"/>
    </xf>
    <xf numFmtId="0" fontId="9" fillId="0" borderId="0" xfId="0" applyFont="1"/>
    <xf numFmtId="0" fontId="6" fillId="0" borderId="1" xfId="0" applyFont="1" applyBorder="1" applyAlignment="1">
      <alignment wrapText="1"/>
    </xf>
    <xf numFmtId="0" fontId="0" fillId="3" borderId="1" xfId="0" applyFill="1" applyBorder="1"/>
    <xf numFmtId="0" fontId="0" fillId="0" borderId="1" xfId="0" applyBorder="1"/>
    <xf numFmtId="0" fontId="1" fillId="2" borderId="1" xfId="0" applyFont="1" applyFill="1" applyBorder="1" applyAlignment="1">
      <alignment vertical="center" wrapText="1"/>
    </xf>
    <xf numFmtId="0" fontId="0" fillId="2" borderId="1" xfId="0" applyFill="1" applyBorder="1"/>
    <xf numFmtId="0" fontId="1"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0" fillId="4" borderId="1" xfId="0" applyFill="1" applyBorder="1"/>
    <xf numFmtId="0" fontId="1" fillId="5" borderId="1" xfId="0" applyFont="1" applyFill="1" applyBorder="1" applyAlignment="1">
      <alignment vertical="center" wrapText="1"/>
    </xf>
    <xf numFmtId="0" fontId="0" fillId="5" borderId="1" xfId="0" applyFill="1" applyBorder="1"/>
    <xf numFmtId="0" fontId="10" fillId="5" borderId="1" xfId="0" applyFont="1" applyFill="1" applyBorder="1" applyAlignment="1">
      <alignment vertical="center" wrapText="1"/>
    </xf>
    <xf numFmtId="0" fontId="11" fillId="5" borderId="1" xfId="0" applyFont="1" applyFill="1" applyBorder="1"/>
    <xf numFmtId="0" fontId="0" fillId="0" borderId="0" xfId="0" applyAlignment="1"/>
    <xf numFmtId="0" fontId="0" fillId="0" borderId="0" xfId="0" applyFill="1"/>
    <xf numFmtId="0" fontId="3" fillId="7" borderId="1" xfId="0" applyFont="1" applyFill="1" applyBorder="1" applyAlignment="1">
      <alignment vertical="center" wrapText="1"/>
    </xf>
    <xf numFmtId="0" fontId="5" fillId="7" borderId="1" xfId="0" applyFont="1" applyFill="1" applyBorder="1"/>
    <xf numFmtId="164" fontId="0" fillId="0" borderId="0" xfId="0" applyNumberFormat="1"/>
    <xf numFmtId="1" fontId="1" fillId="0" borderId="0" xfId="0" applyNumberFormat="1" applyFont="1" applyFill="1" applyBorder="1" applyAlignment="1">
      <alignment vertical="center" wrapText="1"/>
    </xf>
    <xf numFmtId="0" fontId="5" fillId="0" borderId="0" xfId="0" applyFont="1" applyFill="1" applyBorder="1" applyAlignment="1">
      <alignment horizontal="center" vertical="top" wrapText="1"/>
    </xf>
    <xf numFmtId="0" fontId="0" fillId="0" borderId="0" xfId="0" applyFill="1" applyAlignment="1">
      <alignment wrapText="1"/>
    </xf>
    <xf numFmtId="0" fontId="5" fillId="3" borderId="1" xfId="0" applyFont="1" applyFill="1" applyBorder="1" applyAlignment="1"/>
    <xf numFmtId="0" fontId="0" fillId="3" borderId="1" xfId="0" applyFill="1" applyBorder="1" applyAlignment="1">
      <alignment horizontal="right"/>
    </xf>
    <xf numFmtId="0" fontId="4" fillId="3" borderId="1" xfId="0" applyFont="1" applyFill="1" applyBorder="1"/>
    <xf numFmtId="0" fontId="0" fillId="3" borderId="1" xfId="0" applyFill="1" applyBorder="1" applyAlignment="1">
      <alignment wrapText="1"/>
    </xf>
    <xf numFmtId="164" fontId="0" fillId="0" borderId="1" xfId="0" applyNumberFormat="1" applyBorder="1"/>
    <xf numFmtId="164" fontId="0" fillId="0" borderId="4" xfId="0" applyNumberFormat="1" applyBorder="1"/>
    <xf numFmtId="0" fontId="1" fillId="2" borderId="4" xfId="0" applyFont="1" applyFill="1" applyBorder="1" applyAlignment="1">
      <alignment vertical="center" wrapText="1"/>
    </xf>
    <xf numFmtId="1" fontId="1" fillId="0" borderId="1" xfId="0" applyNumberFormat="1" applyFont="1" applyFill="1" applyBorder="1" applyAlignment="1">
      <alignment vertical="center" wrapText="1"/>
    </xf>
    <xf numFmtId="1" fontId="0" fillId="0" borderId="0" xfId="0" applyNumberFormat="1"/>
    <xf numFmtId="0" fontId="0" fillId="7" borderId="1" xfId="0" applyFill="1" applyBorder="1" applyAlignment="1"/>
    <xf numFmtId="0" fontId="0" fillId="0" borderId="1" xfId="0" applyBorder="1" applyAlignment="1">
      <alignment wrapText="1"/>
    </xf>
    <xf numFmtId="1" fontId="0" fillId="0" borderId="1" xfId="0" applyNumberFormat="1" applyBorder="1"/>
    <xf numFmtId="0" fontId="5" fillId="0" borderId="9" xfId="0" applyFont="1" applyBorder="1"/>
    <xf numFmtId="0" fontId="5" fillId="3" borderId="1" xfId="0" applyFont="1" applyFill="1" applyBorder="1" applyAlignment="1">
      <alignment horizontal="center" vertical="top" wrapText="1"/>
    </xf>
    <xf numFmtId="0" fontId="13" fillId="5" borderId="1" xfId="0" applyFont="1" applyFill="1" applyBorder="1" applyAlignment="1">
      <alignment vertical="center"/>
    </xf>
    <xf numFmtId="0" fontId="13" fillId="5" borderId="0" xfId="0" applyFont="1" applyFill="1"/>
    <xf numFmtId="0" fontId="13" fillId="2" borderId="0" xfId="0" applyFont="1" applyFill="1"/>
    <xf numFmtId="0" fontId="13" fillId="2" borderId="1" xfId="0" applyFont="1" applyFill="1" applyBorder="1" applyAlignment="1">
      <alignment vertical="center"/>
    </xf>
    <xf numFmtId="0" fontId="13" fillId="2" borderId="4" xfId="0" applyFont="1" applyFill="1" applyBorder="1" applyAlignment="1">
      <alignment vertical="center"/>
    </xf>
    <xf numFmtId="164" fontId="0" fillId="0" borderId="5" xfId="0" applyNumberFormat="1" applyBorder="1" applyAlignment="1"/>
    <xf numFmtId="164" fontId="0" fillId="0" borderId="5" xfId="0" applyNumberFormat="1" applyBorder="1"/>
    <xf numFmtId="0" fontId="0" fillId="0" borderId="1" xfId="0" applyFill="1" applyBorder="1"/>
    <xf numFmtId="1" fontId="0" fillId="9" borderId="1" xfId="0" applyNumberFormat="1" applyFill="1" applyBorder="1"/>
    <xf numFmtId="0" fontId="0" fillId="9" borderId="1" xfId="0" applyFill="1" applyBorder="1" applyAlignment="1">
      <alignment vertical="top" wrapText="1"/>
    </xf>
    <xf numFmtId="0" fontId="5" fillId="7" borderId="1" xfId="0" applyFont="1" applyFill="1" applyBorder="1" applyAlignment="1">
      <alignment horizontal="center" vertical="top"/>
    </xf>
    <xf numFmtId="0" fontId="8" fillId="7" borderId="1" xfId="0" applyFont="1" applyFill="1" applyBorder="1" applyAlignment="1">
      <alignment horizontal="center" vertical="top"/>
    </xf>
    <xf numFmtId="0" fontId="5" fillId="7" borderId="0" xfId="0" applyFont="1" applyFill="1" applyAlignment="1">
      <alignment horizontal="center"/>
    </xf>
    <xf numFmtId="0" fontId="0" fillId="0" borderId="0" xfId="0" applyAlignment="1"/>
    <xf numFmtId="164" fontId="0" fillId="0" borderId="0" xfId="0" applyNumberFormat="1" applyBorder="1"/>
    <xf numFmtId="0" fontId="11" fillId="3" borderId="1" xfId="0" applyFont="1" applyFill="1" applyBorder="1"/>
    <xf numFmtId="0" fontId="0" fillId="0" borderId="0" xfId="0" applyAlignment="1">
      <alignment vertical="top"/>
    </xf>
    <xf numFmtId="0" fontId="5" fillId="7" borderId="0" xfId="0" applyFont="1" applyFill="1" applyAlignment="1">
      <alignment horizontal="center"/>
    </xf>
    <xf numFmtId="0" fontId="17" fillId="2" borderId="1" xfId="0" applyFont="1" applyFill="1" applyBorder="1" applyAlignment="1">
      <alignment vertical="center" wrapText="1"/>
    </xf>
    <xf numFmtId="0" fontId="4" fillId="0" borderId="1" xfId="0" applyFont="1" applyBorder="1"/>
    <xf numFmtId="0" fontId="4" fillId="2" borderId="1" xfId="0" applyFont="1" applyFill="1" applyBorder="1"/>
    <xf numFmtId="0" fontId="5" fillId="3" borderId="1" xfId="0" applyFont="1" applyFill="1" applyBorder="1" applyAlignment="1">
      <alignment wrapText="1"/>
    </xf>
    <xf numFmtId="0" fontId="1" fillId="0" borderId="1" xfId="0" applyFont="1" applyFill="1" applyBorder="1" applyAlignment="1">
      <alignment vertical="center" wrapText="1"/>
    </xf>
    <xf numFmtId="1" fontId="17" fillId="0" borderId="1" xfId="0" applyNumberFormat="1" applyFont="1" applyFill="1" applyBorder="1" applyAlignment="1">
      <alignment vertical="center" wrapText="1"/>
    </xf>
    <xf numFmtId="1" fontId="10" fillId="0" borderId="1" xfId="0" applyNumberFormat="1" applyFont="1" applyFill="1" applyBorder="1" applyAlignment="1">
      <alignment vertical="center" wrapText="1"/>
    </xf>
    <xf numFmtId="1" fontId="4" fillId="9" borderId="1" xfId="0" applyNumberFormat="1" applyFont="1" applyFill="1" applyBorder="1"/>
    <xf numFmtId="0" fontId="3" fillId="6" borderId="1" xfId="0" applyFont="1" applyFill="1" applyBorder="1" applyAlignment="1">
      <alignment vertical="center" wrapText="1"/>
    </xf>
    <xf numFmtId="0" fontId="0" fillId="6" borderId="1" xfId="0" applyFill="1" applyBorder="1" applyAlignment="1"/>
    <xf numFmtId="0" fontId="0" fillId="0" borderId="0" xfId="0" applyAlignment="1">
      <alignment vertical="top" wrapText="1"/>
    </xf>
    <xf numFmtId="0" fontId="0" fillId="0" borderId="0" xfId="0" applyAlignment="1"/>
    <xf numFmtId="0" fontId="3" fillId="7" borderId="8" xfId="0" applyFont="1" applyFill="1" applyBorder="1" applyAlignment="1">
      <alignment vertical="top" wrapText="1"/>
    </xf>
    <xf numFmtId="0" fontId="0" fillId="7" borderId="6" xfId="0" applyFill="1" applyBorder="1" applyAlignment="1">
      <alignment vertical="top" wrapText="1"/>
    </xf>
    <xf numFmtId="0" fontId="0" fillId="7" borderId="1" xfId="0" applyFill="1" applyBorder="1" applyAlignment="1">
      <alignment horizontal="center"/>
    </xf>
    <xf numFmtId="0" fontId="3" fillId="6" borderId="4" xfId="0" applyFont="1" applyFill="1" applyBorder="1" applyAlignment="1">
      <alignment vertical="center" wrapText="1"/>
    </xf>
    <xf numFmtId="0" fontId="0" fillId="0" borderId="5" xfId="0" applyBorder="1" applyAlignment="1">
      <alignment vertical="center" wrapText="1"/>
    </xf>
    <xf numFmtId="0" fontId="3" fillId="6" borderId="6" xfId="0" applyFont="1" applyFill="1" applyBorder="1" applyAlignment="1">
      <alignment vertical="center" wrapText="1"/>
    </xf>
    <xf numFmtId="0" fontId="0" fillId="0" borderId="7" xfId="0" applyBorder="1" applyAlignment="1">
      <alignment vertical="center" wrapText="1"/>
    </xf>
    <xf numFmtId="0" fontId="0" fillId="7" borderId="1" xfId="0" applyFill="1" applyBorder="1" applyAlignment="1">
      <alignment vertical="top" wrapText="1"/>
    </xf>
    <xf numFmtId="0" fontId="3" fillId="7" borderId="2" xfId="0" applyFont="1" applyFill="1" applyBorder="1" applyAlignment="1">
      <alignment vertical="top" wrapText="1"/>
    </xf>
    <xf numFmtId="0" fontId="0" fillId="7" borderId="3" xfId="0" applyFill="1" applyBorder="1" applyAlignment="1">
      <alignment vertical="top" wrapText="1"/>
    </xf>
    <xf numFmtId="0" fontId="12" fillId="7" borderId="0" xfId="0" applyFont="1" applyFill="1" applyAlignment="1">
      <alignment horizontal="center"/>
    </xf>
    <xf numFmtId="0" fontId="5" fillId="7" borderId="0" xfId="0" applyFont="1" applyFill="1" applyAlignment="1">
      <alignment horizontal="center"/>
    </xf>
    <xf numFmtId="0" fontId="5" fillId="3" borderId="1" xfId="0" applyFont="1" applyFill="1" applyBorder="1" applyAlignment="1">
      <alignment horizontal="center" vertical="top" wrapText="1"/>
    </xf>
    <xf numFmtId="0" fontId="3" fillId="8" borderId="4" xfId="0" applyFont="1" applyFill="1" applyBorder="1" applyAlignment="1">
      <alignment vertical="center" wrapText="1"/>
    </xf>
    <xf numFmtId="0" fontId="3" fillId="3" borderId="2" xfId="0" applyFont="1" applyFill="1" applyBorder="1" applyAlignment="1">
      <alignment vertical="top" wrapText="1"/>
    </xf>
    <xf numFmtId="0" fontId="0" fillId="3" borderId="3" xfId="0" applyFill="1" applyBorder="1" applyAlignment="1">
      <alignment vertical="top" wrapText="1"/>
    </xf>
    <xf numFmtId="0" fontId="3" fillId="3" borderId="8" xfId="0" applyFont="1" applyFill="1" applyBorder="1" applyAlignment="1">
      <alignment vertical="top" wrapText="1"/>
    </xf>
    <xf numFmtId="0" fontId="0" fillId="3" borderId="6"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1800225</xdr:colOff>
      <xdr:row>149</xdr:row>
      <xdr:rowOff>0</xdr:rowOff>
    </xdr:from>
    <xdr:to>
      <xdr:col>2</xdr:col>
      <xdr:colOff>323850</xdr:colOff>
      <xdr:row>151</xdr:row>
      <xdr:rowOff>167029</xdr:rowOff>
    </xdr:to>
    <xdr:pic>
      <xdr:nvPicPr>
        <xdr:cNvPr id="2" name="Picture 1">
          <a:extLst>
            <a:ext uri="{FF2B5EF4-FFF2-40B4-BE49-F238E27FC236}">
              <a16:creationId xmlns:a16="http://schemas.microsoft.com/office/drawing/2014/main" id="{7CD42C7E-A648-4E7C-AB6D-E169CF3EC4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0425" y="29232225"/>
          <a:ext cx="2390775" cy="548029"/>
        </a:xfrm>
        <a:prstGeom prst="rect">
          <a:avLst/>
        </a:prstGeom>
      </xdr:spPr>
    </xdr:pic>
    <xdr:clientData/>
  </xdr:twoCellAnchor>
  <xdr:twoCellAnchor editAs="oneCell">
    <xdr:from>
      <xdr:col>0</xdr:col>
      <xdr:colOff>0</xdr:colOff>
      <xdr:row>149</xdr:row>
      <xdr:rowOff>0</xdr:rowOff>
    </xdr:from>
    <xdr:to>
      <xdr:col>1</xdr:col>
      <xdr:colOff>201930</xdr:colOff>
      <xdr:row>155</xdr:row>
      <xdr:rowOff>114300</xdr:rowOff>
    </xdr:to>
    <xdr:pic>
      <xdr:nvPicPr>
        <xdr:cNvPr id="3" name="Picture 2">
          <a:extLst>
            <a:ext uri="{FF2B5EF4-FFF2-40B4-BE49-F238E27FC236}">
              <a16:creationId xmlns:a16="http://schemas.microsoft.com/office/drawing/2014/main" id="{4BB498BB-6AFE-4AFD-8040-1AF693E90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9232225"/>
          <a:ext cx="1802130" cy="12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112</xdr:row>
      <xdr:rowOff>114300</xdr:rowOff>
    </xdr:from>
    <xdr:to>
      <xdr:col>1</xdr:col>
      <xdr:colOff>1964055</xdr:colOff>
      <xdr:row>119</xdr:row>
      <xdr:rowOff>38100</xdr:rowOff>
    </xdr:to>
    <xdr:pic>
      <xdr:nvPicPr>
        <xdr:cNvPr id="2" name="Picture 1">
          <a:extLst>
            <a:ext uri="{FF2B5EF4-FFF2-40B4-BE49-F238E27FC236}">
              <a16:creationId xmlns:a16="http://schemas.microsoft.com/office/drawing/2014/main" id="{6C990E18-FF59-470F-B4CB-DD9637696A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2050" y="21993225"/>
          <a:ext cx="1802130" cy="1257300"/>
        </a:xfrm>
        <a:prstGeom prst="rect">
          <a:avLst/>
        </a:prstGeom>
      </xdr:spPr>
    </xdr:pic>
    <xdr:clientData/>
  </xdr:twoCellAnchor>
  <xdr:twoCellAnchor editAs="oneCell">
    <xdr:from>
      <xdr:col>1</xdr:col>
      <xdr:colOff>2743200</xdr:colOff>
      <xdr:row>113</xdr:row>
      <xdr:rowOff>9525</xdr:rowOff>
    </xdr:from>
    <xdr:to>
      <xdr:col>3</xdr:col>
      <xdr:colOff>104775</xdr:colOff>
      <xdr:row>115</xdr:row>
      <xdr:rowOff>176554</xdr:rowOff>
    </xdr:to>
    <xdr:pic>
      <xdr:nvPicPr>
        <xdr:cNvPr id="3" name="Picture 2">
          <a:extLst>
            <a:ext uri="{FF2B5EF4-FFF2-40B4-BE49-F238E27FC236}">
              <a16:creationId xmlns:a16="http://schemas.microsoft.com/office/drawing/2014/main" id="{88ACDBBA-8A85-4069-969B-AFAD9EB002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3325" y="22078950"/>
          <a:ext cx="2390775" cy="548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108</xdr:row>
      <xdr:rowOff>57150</xdr:rowOff>
    </xdr:from>
    <xdr:to>
      <xdr:col>1</xdr:col>
      <xdr:colOff>201930</xdr:colOff>
      <xdr:row>114</xdr:row>
      <xdr:rowOff>171450</xdr:rowOff>
    </xdr:to>
    <xdr:pic>
      <xdr:nvPicPr>
        <xdr:cNvPr id="3" name="Picture 2">
          <a:extLst>
            <a:ext uri="{FF2B5EF4-FFF2-40B4-BE49-F238E27FC236}">
              <a16:creationId xmlns:a16="http://schemas.microsoft.com/office/drawing/2014/main" id="{7F2CCDF0-FAEF-4164-A676-82E89C1A5A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74075"/>
          <a:ext cx="1802130" cy="1257300"/>
        </a:xfrm>
        <a:prstGeom prst="rect">
          <a:avLst/>
        </a:prstGeom>
      </xdr:spPr>
    </xdr:pic>
    <xdr:clientData/>
  </xdr:twoCellAnchor>
  <xdr:twoCellAnchor editAs="oneCell">
    <xdr:from>
      <xdr:col>1</xdr:col>
      <xdr:colOff>962025</xdr:colOff>
      <xdr:row>110</xdr:row>
      <xdr:rowOff>32995</xdr:rowOff>
    </xdr:from>
    <xdr:to>
      <xdr:col>1</xdr:col>
      <xdr:colOff>3352800</xdr:colOff>
      <xdr:row>113</xdr:row>
      <xdr:rowOff>9524</xdr:rowOff>
    </xdr:to>
    <xdr:pic>
      <xdr:nvPicPr>
        <xdr:cNvPr id="5" name="Picture 4">
          <a:extLst>
            <a:ext uri="{FF2B5EF4-FFF2-40B4-BE49-F238E27FC236}">
              <a16:creationId xmlns:a16="http://schemas.microsoft.com/office/drawing/2014/main" id="{0B169670-0DA4-4249-A9D7-D686D7968C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2225" y="21530920"/>
          <a:ext cx="2390775" cy="548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5"/>
  <sheetViews>
    <sheetView showGridLines="0" tabSelected="1" topLeftCell="A127" workbookViewId="0">
      <selection activeCell="A128" sqref="A128"/>
    </sheetView>
  </sheetViews>
  <sheetFormatPr defaultRowHeight="15" x14ac:dyDescent="0.25"/>
  <cols>
    <col min="1" max="1" width="24" customWidth="1"/>
    <col min="2" max="2" width="58" customWidth="1"/>
    <col min="3" max="3" width="17.42578125" customWidth="1"/>
  </cols>
  <sheetData>
    <row r="1" spans="1:3" ht="21" x14ac:dyDescent="0.35">
      <c r="A1" s="9" t="s">
        <v>345</v>
      </c>
    </row>
    <row r="2" spans="1:3" ht="75" x14ac:dyDescent="0.25">
      <c r="A2" s="2" t="s">
        <v>371</v>
      </c>
      <c r="B2" s="5" t="s">
        <v>342</v>
      </c>
      <c r="C2" s="10" t="s">
        <v>244</v>
      </c>
    </row>
    <row r="3" spans="1:3" x14ac:dyDescent="0.25">
      <c r="A3" s="24" t="s">
        <v>165</v>
      </c>
      <c r="B3" s="24" t="s">
        <v>166</v>
      </c>
      <c r="C3" s="25" t="s">
        <v>236</v>
      </c>
    </row>
    <row r="4" spans="1:3" x14ac:dyDescent="0.25">
      <c r="A4" s="70" t="s">
        <v>226</v>
      </c>
      <c r="B4" s="70"/>
      <c r="C4" s="71"/>
    </row>
    <row r="5" spans="1:3" x14ac:dyDescent="0.25">
      <c r="A5" s="15">
        <v>400</v>
      </c>
      <c r="B5" s="16" t="s">
        <v>195</v>
      </c>
      <c r="C5" s="17" t="s">
        <v>237</v>
      </c>
    </row>
    <row r="6" spans="1:3" x14ac:dyDescent="0.25">
      <c r="A6" s="16" t="s">
        <v>0</v>
      </c>
      <c r="B6" s="16" t="s">
        <v>1</v>
      </c>
      <c r="C6" s="17" t="s">
        <v>238</v>
      </c>
    </row>
    <row r="7" spans="1:3" x14ac:dyDescent="0.25">
      <c r="A7" s="16" t="s">
        <v>2</v>
      </c>
      <c r="B7" s="16" t="s">
        <v>3</v>
      </c>
      <c r="C7" s="17" t="s">
        <v>238</v>
      </c>
    </row>
    <row r="8" spans="1:3" x14ac:dyDescent="0.25">
      <c r="A8" s="16" t="s">
        <v>4</v>
      </c>
      <c r="B8" s="16" t="s">
        <v>5</v>
      </c>
      <c r="C8" s="17" t="s">
        <v>238</v>
      </c>
    </row>
    <row r="9" spans="1:3" x14ac:dyDescent="0.25">
      <c r="A9" s="16" t="s">
        <v>6</v>
      </c>
      <c r="B9" s="16" t="s">
        <v>7</v>
      </c>
      <c r="C9" s="17" t="s">
        <v>238</v>
      </c>
    </row>
    <row r="10" spans="1:3" x14ac:dyDescent="0.25">
      <c r="A10" s="16" t="s">
        <v>8</v>
      </c>
      <c r="B10" s="16" t="s">
        <v>9</v>
      </c>
      <c r="C10" s="17" t="s">
        <v>238</v>
      </c>
    </row>
    <row r="11" spans="1:3" x14ac:dyDescent="0.25">
      <c r="A11" s="16" t="s">
        <v>10</v>
      </c>
      <c r="B11" s="16" t="s">
        <v>11</v>
      </c>
      <c r="C11" s="17" t="s">
        <v>238</v>
      </c>
    </row>
    <row r="12" spans="1:3" x14ac:dyDescent="0.25">
      <c r="A12" s="16" t="s">
        <v>12</v>
      </c>
      <c r="B12" s="16" t="s">
        <v>13</v>
      </c>
      <c r="C12" s="17" t="s">
        <v>238</v>
      </c>
    </row>
    <row r="13" spans="1:3" x14ac:dyDescent="0.25">
      <c r="A13" s="18" t="s">
        <v>14</v>
      </c>
      <c r="B13" s="18" t="s">
        <v>15</v>
      </c>
      <c r="C13" s="19" t="s">
        <v>239</v>
      </c>
    </row>
    <row r="14" spans="1:3" x14ac:dyDescent="0.25">
      <c r="A14" s="16" t="s">
        <v>16</v>
      </c>
      <c r="B14" s="16" t="s">
        <v>17</v>
      </c>
      <c r="C14" s="17" t="s">
        <v>238</v>
      </c>
    </row>
    <row r="15" spans="1:3" x14ac:dyDescent="0.25">
      <c r="A15" s="16" t="s">
        <v>18</v>
      </c>
      <c r="B15" s="16" t="s">
        <v>19</v>
      </c>
      <c r="C15" s="17" t="s">
        <v>238</v>
      </c>
    </row>
    <row r="16" spans="1:3" x14ac:dyDescent="0.25">
      <c r="A16" s="18" t="s">
        <v>20</v>
      </c>
      <c r="B16" s="18" t="s">
        <v>21</v>
      </c>
      <c r="C16" s="19" t="s">
        <v>239</v>
      </c>
    </row>
    <row r="17" spans="1:3" x14ac:dyDescent="0.25">
      <c r="A17" s="18" t="s">
        <v>22</v>
      </c>
      <c r="B17" s="18" t="s">
        <v>23</v>
      </c>
      <c r="C17" s="19" t="s">
        <v>239</v>
      </c>
    </row>
    <row r="18" spans="1:3" x14ac:dyDescent="0.25">
      <c r="A18" s="18" t="s">
        <v>24</v>
      </c>
      <c r="B18" s="18" t="s">
        <v>25</v>
      </c>
      <c r="C18" s="19" t="s">
        <v>239</v>
      </c>
    </row>
    <row r="19" spans="1:3" x14ac:dyDescent="0.25">
      <c r="A19" s="18" t="s">
        <v>26</v>
      </c>
      <c r="B19" s="18" t="s">
        <v>27</v>
      </c>
      <c r="C19" s="19" t="s">
        <v>239</v>
      </c>
    </row>
    <row r="20" spans="1:3" x14ac:dyDescent="0.25">
      <c r="A20" s="18" t="s">
        <v>28</v>
      </c>
      <c r="B20" s="18" t="s">
        <v>29</v>
      </c>
      <c r="C20" s="19" t="s">
        <v>239</v>
      </c>
    </row>
    <row r="21" spans="1:3" x14ac:dyDescent="0.25">
      <c r="A21" s="18" t="s">
        <v>30</v>
      </c>
      <c r="B21" s="18" t="s">
        <v>31</v>
      </c>
      <c r="C21" s="19" t="s">
        <v>239</v>
      </c>
    </row>
    <row r="22" spans="1:3" x14ac:dyDescent="0.25">
      <c r="A22" s="18" t="s">
        <v>32</v>
      </c>
      <c r="B22" s="18" t="s">
        <v>33</v>
      </c>
      <c r="C22" s="19" t="s">
        <v>239</v>
      </c>
    </row>
    <row r="23" spans="1:3" x14ac:dyDescent="0.25">
      <c r="A23" s="18" t="s">
        <v>34</v>
      </c>
      <c r="B23" s="18" t="s">
        <v>35</v>
      </c>
      <c r="C23" s="19" t="s">
        <v>239</v>
      </c>
    </row>
    <row r="24" spans="1:3" x14ac:dyDescent="0.25">
      <c r="A24" s="16" t="s">
        <v>36</v>
      </c>
      <c r="B24" s="16" t="s">
        <v>37</v>
      </c>
      <c r="C24" s="17" t="s">
        <v>238</v>
      </c>
    </row>
    <row r="25" spans="1:3" x14ac:dyDescent="0.25">
      <c r="A25" s="16" t="s">
        <v>38</v>
      </c>
      <c r="B25" s="16" t="s">
        <v>39</v>
      </c>
      <c r="C25" s="17" t="s">
        <v>238</v>
      </c>
    </row>
    <row r="26" spans="1:3" x14ac:dyDescent="0.25">
      <c r="A26" s="16" t="s">
        <v>40</v>
      </c>
      <c r="B26" s="16" t="s">
        <v>41</v>
      </c>
      <c r="C26" s="17" t="s">
        <v>238</v>
      </c>
    </row>
    <row r="27" spans="1:3" x14ac:dyDescent="0.25">
      <c r="A27" s="18" t="s">
        <v>42</v>
      </c>
      <c r="B27" s="18" t="s">
        <v>43</v>
      </c>
      <c r="C27" s="19" t="s">
        <v>239</v>
      </c>
    </row>
    <row r="28" spans="1:3" x14ac:dyDescent="0.25">
      <c r="A28" s="18" t="s">
        <v>44</v>
      </c>
      <c r="B28" s="18" t="s">
        <v>45</v>
      </c>
      <c r="C28" s="19" t="s">
        <v>239</v>
      </c>
    </row>
    <row r="29" spans="1:3" x14ac:dyDescent="0.25">
      <c r="A29" s="16" t="s">
        <v>46</v>
      </c>
      <c r="B29" s="16" t="s">
        <v>47</v>
      </c>
      <c r="C29" s="17" t="s">
        <v>238</v>
      </c>
    </row>
    <row r="30" spans="1:3" x14ac:dyDescent="0.25">
      <c r="A30" s="16" t="s">
        <v>48</v>
      </c>
      <c r="B30" s="16" t="s">
        <v>49</v>
      </c>
      <c r="C30" s="17" t="s">
        <v>238</v>
      </c>
    </row>
    <row r="31" spans="1:3" x14ac:dyDescent="0.25">
      <c r="A31" s="16" t="s">
        <v>50</v>
      </c>
      <c r="B31" s="16" t="s">
        <v>223</v>
      </c>
      <c r="C31" s="17" t="s">
        <v>238</v>
      </c>
    </row>
    <row r="32" spans="1:3" x14ac:dyDescent="0.25">
      <c r="A32" s="18" t="s">
        <v>51</v>
      </c>
      <c r="B32" s="18" t="s">
        <v>52</v>
      </c>
      <c r="C32" s="19" t="s">
        <v>243</v>
      </c>
    </row>
    <row r="33" spans="1:3" x14ac:dyDescent="0.25">
      <c r="A33" s="16" t="s">
        <v>53</v>
      </c>
      <c r="B33" s="16" t="s">
        <v>54</v>
      </c>
      <c r="C33" s="17" t="s">
        <v>238</v>
      </c>
    </row>
    <row r="34" spans="1:3" x14ac:dyDescent="0.25">
      <c r="A34" s="16" t="s">
        <v>55</v>
      </c>
      <c r="B34" s="16" t="s">
        <v>56</v>
      </c>
      <c r="C34" s="17" t="s">
        <v>238</v>
      </c>
    </row>
    <row r="35" spans="1:3" x14ac:dyDescent="0.25">
      <c r="A35" s="16" t="s">
        <v>57</v>
      </c>
      <c r="B35" s="16" t="s">
        <v>58</v>
      </c>
      <c r="C35" s="17" t="s">
        <v>238</v>
      </c>
    </row>
    <row r="36" spans="1:3" x14ac:dyDescent="0.25">
      <c r="A36" s="16" t="s">
        <v>59</v>
      </c>
      <c r="B36" s="16" t="s">
        <v>60</v>
      </c>
      <c r="C36" s="17" t="s">
        <v>238</v>
      </c>
    </row>
    <row r="37" spans="1:3" x14ac:dyDescent="0.25">
      <c r="A37" s="16" t="s">
        <v>61</v>
      </c>
      <c r="B37" s="16" t="s">
        <v>62</v>
      </c>
      <c r="C37" s="17" t="s">
        <v>238</v>
      </c>
    </row>
    <row r="38" spans="1:3" x14ac:dyDescent="0.25">
      <c r="A38" s="18" t="s">
        <v>63</v>
      </c>
      <c r="B38" s="18" t="s">
        <v>64</v>
      </c>
      <c r="C38" s="19" t="s">
        <v>239</v>
      </c>
    </row>
    <row r="39" spans="1:3" x14ac:dyDescent="0.25">
      <c r="A39" s="18" t="s">
        <v>65</v>
      </c>
      <c r="B39" s="18" t="s">
        <v>66</v>
      </c>
      <c r="C39" s="19" t="s">
        <v>239</v>
      </c>
    </row>
    <row r="40" spans="1:3" x14ac:dyDescent="0.25">
      <c r="A40" s="18" t="s">
        <v>67</v>
      </c>
      <c r="B40" s="18" t="s">
        <v>68</v>
      </c>
      <c r="C40" s="19" t="s">
        <v>239</v>
      </c>
    </row>
    <row r="41" spans="1:3" x14ac:dyDescent="0.25">
      <c r="A41" s="16" t="s">
        <v>69</v>
      </c>
      <c r="B41" s="16" t="s">
        <v>70</v>
      </c>
      <c r="C41" s="17" t="s">
        <v>238</v>
      </c>
    </row>
    <row r="42" spans="1:3" x14ac:dyDescent="0.25">
      <c r="A42" s="18" t="s">
        <v>71</v>
      </c>
      <c r="B42" s="18" t="s">
        <v>72</v>
      </c>
      <c r="C42" s="19" t="s">
        <v>239</v>
      </c>
    </row>
    <row r="43" spans="1:3" x14ac:dyDescent="0.25">
      <c r="A43" s="18" t="s">
        <v>73</v>
      </c>
      <c r="B43" s="18" t="s">
        <v>74</v>
      </c>
      <c r="C43" s="19" t="s">
        <v>239</v>
      </c>
    </row>
    <row r="44" spans="1:3" x14ac:dyDescent="0.25">
      <c r="A44" s="16" t="s">
        <v>75</v>
      </c>
      <c r="B44" s="16" t="s">
        <v>76</v>
      </c>
      <c r="C44" s="17" t="s">
        <v>238</v>
      </c>
    </row>
    <row r="45" spans="1:3" x14ac:dyDescent="0.25">
      <c r="A45" s="18" t="s">
        <v>77</v>
      </c>
      <c r="B45" s="18" t="s">
        <v>78</v>
      </c>
      <c r="C45" s="19" t="s">
        <v>239</v>
      </c>
    </row>
    <row r="46" spans="1:3" x14ac:dyDescent="0.25">
      <c r="A46" s="18" t="s">
        <v>79</v>
      </c>
      <c r="B46" s="18" t="s">
        <v>80</v>
      </c>
      <c r="C46" s="19" t="s">
        <v>239</v>
      </c>
    </row>
    <row r="47" spans="1:3" x14ac:dyDescent="0.25">
      <c r="A47" s="18" t="s">
        <v>81</v>
      </c>
      <c r="B47" s="18" t="s">
        <v>82</v>
      </c>
      <c r="C47" s="19" t="s">
        <v>239</v>
      </c>
    </row>
    <row r="48" spans="1:3" x14ac:dyDescent="0.25">
      <c r="A48" s="18" t="s">
        <v>83</v>
      </c>
      <c r="B48" s="18" t="s">
        <v>84</v>
      </c>
      <c r="C48" s="19" t="s">
        <v>239</v>
      </c>
    </row>
    <row r="49" spans="1:3" x14ac:dyDescent="0.25">
      <c r="A49" s="18" t="s">
        <v>85</v>
      </c>
      <c r="B49" s="18" t="s">
        <v>86</v>
      </c>
      <c r="C49" s="19" t="s">
        <v>239</v>
      </c>
    </row>
    <row r="50" spans="1:3" x14ac:dyDescent="0.25">
      <c r="A50" s="18" t="s">
        <v>87</v>
      </c>
      <c r="B50" s="18" t="s">
        <v>88</v>
      </c>
      <c r="C50" s="19" t="s">
        <v>239</v>
      </c>
    </row>
    <row r="51" spans="1:3" x14ac:dyDescent="0.25">
      <c r="A51" s="18" t="s">
        <v>89</v>
      </c>
      <c r="B51" s="18" t="s">
        <v>90</v>
      </c>
      <c r="C51" s="19" t="s">
        <v>239</v>
      </c>
    </row>
    <row r="52" spans="1:3" x14ac:dyDescent="0.25">
      <c r="A52" s="18" t="s">
        <v>91</v>
      </c>
      <c r="B52" s="18" t="s">
        <v>248</v>
      </c>
      <c r="C52" s="19" t="s">
        <v>239</v>
      </c>
    </row>
    <row r="53" spans="1:3" x14ac:dyDescent="0.25">
      <c r="A53" s="18" t="s">
        <v>92</v>
      </c>
      <c r="B53" s="18" t="s">
        <v>93</v>
      </c>
      <c r="C53" s="19" t="s">
        <v>239</v>
      </c>
    </row>
    <row r="54" spans="1:3" x14ac:dyDescent="0.25">
      <c r="A54" s="18" t="s">
        <v>94</v>
      </c>
      <c r="B54" s="18" t="s">
        <v>95</v>
      </c>
      <c r="C54" s="19" t="s">
        <v>239</v>
      </c>
    </row>
    <row r="55" spans="1:3" x14ac:dyDescent="0.25">
      <c r="A55" s="18" t="s">
        <v>96</v>
      </c>
      <c r="B55" s="18" t="s">
        <v>97</v>
      </c>
      <c r="C55" s="19" t="s">
        <v>239</v>
      </c>
    </row>
    <row r="56" spans="1:3" x14ac:dyDescent="0.25">
      <c r="A56" s="18" t="s">
        <v>98</v>
      </c>
      <c r="B56" s="18" t="s">
        <v>99</v>
      </c>
      <c r="C56" s="19" t="s">
        <v>239</v>
      </c>
    </row>
    <row r="57" spans="1:3" x14ac:dyDescent="0.25">
      <c r="A57" s="18" t="s">
        <v>100</v>
      </c>
      <c r="B57" s="18" t="s">
        <v>101</v>
      </c>
      <c r="C57" s="19" t="s">
        <v>239</v>
      </c>
    </row>
    <row r="58" spans="1:3" x14ac:dyDescent="0.25">
      <c r="A58" s="18" t="s">
        <v>102</v>
      </c>
      <c r="B58" s="18" t="s">
        <v>103</v>
      </c>
      <c r="C58" s="19" t="s">
        <v>242</v>
      </c>
    </row>
    <row r="59" spans="1:3" x14ac:dyDescent="0.25">
      <c r="A59" s="18" t="s">
        <v>104</v>
      </c>
      <c r="B59" s="18" t="s">
        <v>105</v>
      </c>
      <c r="C59" s="19" t="s">
        <v>242</v>
      </c>
    </row>
    <row r="60" spans="1:3" x14ac:dyDescent="0.25">
      <c r="A60" s="18" t="s">
        <v>106</v>
      </c>
      <c r="B60" s="18" t="s">
        <v>107</v>
      </c>
      <c r="C60" s="19" t="s">
        <v>242</v>
      </c>
    </row>
    <row r="61" spans="1:3" x14ac:dyDescent="0.25">
      <c r="A61" s="13" t="s">
        <v>108</v>
      </c>
      <c r="B61" s="13" t="s">
        <v>109</v>
      </c>
      <c r="C61" s="12" t="s">
        <v>240</v>
      </c>
    </row>
    <row r="62" spans="1:3" x14ac:dyDescent="0.25">
      <c r="A62" s="13" t="s">
        <v>110</v>
      </c>
      <c r="B62" s="13" t="s">
        <v>111</v>
      </c>
      <c r="C62" s="12" t="s">
        <v>240</v>
      </c>
    </row>
    <row r="63" spans="1:3" x14ac:dyDescent="0.25">
      <c r="A63" s="13" t="s">
        <v>112</v>
      </c>
      <c r="B63" s="13" t="s">
        <v>113</v>
      </c>
      <c r="C63" s="12" t="s">
        <v>240</v>
      </c>
    </row>
    <row r="64" spans="1:3" x14ac:dyDescent="0.25">
      <c r="A64" s="13" t="s">
        <v>114</v>
      </c>
      <c r="B64" s="13" t="s">
        <v>115</v>
      </c>
      <c r="C64" s="12" t="s">
        <v>240</v>
      </c>
    </row>
    <row r="65" spans="1:3" x14ac:dyDescent="0.25">
      <c r="A65" s="20" t="s">
        <v>116</v>
      </c>
      <c r="B65" s="20" t="s">
        <v>117</v>
      </c>
      <c r="C65" s="21" t="s">
        <v>239</v>
      </c>
    </row>
    <row r="66" spans="1:3" x14ac:dyDescent="0.25">
      <c r="A66" s="20" t="s">
        <v>118</v>
      </c>
      <c r="B66" s="20" t="s">
        <v>119</v>
      </c>
      <c r="C66" s="21" t="s">
        <v>242</v>
      </c>
    </row>
    <row r="67" spans="1:3" x14ac:dyDescent="0.25">
      <c r="A67" s="13" t="s">
        <v>120</v>
      </c>
      <c r="B67" s="13" t="s">
        <v>121</v>
      </c>
      <c r="C67" s="12" t="s">
        <v>240</v>
      </c>
    </row>
    <row r="68" spans="1:3" x14ac:dyDescent="0.25">
      <c r="A68" s="13" t="s">
        <v>122</v>
      </c>
      <c r="B68" s="13" t="s">
        <v>123</v>
      </c>
      <c r="C68" s="12" t="s">
        <v>240</v>
      </c>
    </row>
    <row r="69" spans="1:3" x14ac:dyDescent="0.25">
      <c r="A69" s="18" t="s">
        <v>124</v>
      </c>
      <c r="B69" s="18" t="s">
        <v>125</v>
      </c>
      <c r="C69" s="19" t="s">
        <v>239</v>
      </c>
    </row>
    <row r="70" spans="1:3" x14ac:dyDescent="0.25">
      <c r="A70" s="18" t="s">
        <v>126</v>
      </c>
      <c r="B70" s="18" t="s">
        <v>127</v>
      </c>
      <c r="C70" s="19" t="s">
        <v>239</v>
      </c>
    </row>
    <row r="71" spans="1:3" x14ac:dyDescent="0.25">
      <c r="A71" s="18" t="s">
        <v>128</v>
      </c>
      <c r="B71" s="18" t="s">
        <v>129</v>
      </c>
      <c r="C71" s="19" t="s">
        <v>239</v>
      </c>
    </row>
    <row r="72" spans="1:3" x14ac:dyDescent="0.25">
      <c r="A72" s="18" t="s">
        <v>130</v>
      </c>
      <c r="B72" s="18" t="s">
        <v>131</v>
      </c>
      <c r="C72" s="19" t="s">
        <v>239</v>
      </c>
    </row>
    <row r="73" spans="1:3" x14ac:dyDescent="0.25">
      <c r="A73" s="13" t="s">
        <v>132</v>
      </c>
      <c r="B73" s="13" t="s">
        <v>133</v>
      </c>
      <c r="C73" s="12" t="s">
        <v>240</v>
      </c>
    </row>
    <row r="74" spans="1:3" x14ac:dyDescent="0.25">
      <c r="A74" s="18" t="s">
        <v>134</v>
      </c>
      <c r="B74" s="18" t="s">
        <v>135</v>
      </c>
      <c r="C74" s="19" t="s">
        <v>239</v>
      </c>
    </row>
    <row r="75" spans="1:3" x14ac:dyDescent="0.25">
      <c r="A75" s="13" t="s">
        <v>136</v>
      </c>
      <c r="B75" s="13" t="s">
        <v>137</v>
      </c>
      <c r="C75" s="12" t="s">
        <v>240</v>
      </c>
    </row>
    <row r="76" spans="1:3" x14ac:dyDescent="0.25">
      <c r="A76" s="18" t="s">
        <v>138</v>
      </c>
      <c r="B76" s="18" t="s">
        <v>139</v>
      </c>
      <c r="C76" s="19" t="s">
        <v>241</v>
      </c>
    </row>
    <row r="77" spans="1:3" x14ac:dyDescent="0.25">
      <c r="A77" s="18" t="s">
        <v>218</v>
      </c>
      <c r="B77" s="18" t="s">
        <v>219</v>
      </c>
      <c r="C77" s="19" t="s">
        <v>241</v>
      </c>
    </row>
    <row r="78" spans="1:3" x14ac:dyDescent="0.25">
      <c r="A78" s="18" t="s">
        <v>140</v>
      </c>
      <c r="B78" s="18" t="s">
        <v>141</v>
      </c>
      <c r="C78" s="19" t="s">
        <v>241</v>
      </c>
    </row>
    <row r="79" spans="1:3" x14ac:dyDescent="0.25">
      <c r="A79" s="18" t="s">
        <v>217</v>
      </c>
      <c r="B79" s="18" t="s">
        <v>227</v>
      </c>
      <c r="C79" s="19" t="s">
        <v>241</v>
      </c>
    </row>
    <row r="80" spans="1:3" x14ac:dyDescent="0.25">
      <c r="A80" s="18" t="s">
        <v>216</v>
      </c>
      <c r="B80" s="18" t="s">
        <v>228</v>
      </c>
      <c r="C80" s="19" t="s">
        <v>241</v>
      </c>
    </row>
    <row r="81" spans="1:3" x14ac:dyDescent="0.25">
      <c r="A81" s="18" t="s">
        <v>142</v>
      </c>
      <c r="B81" s="18" t="s">
        <v>143</v>
      </c>
      <c r="C81" s="19" t="s">
        <v>241</v>
      </c>
    </row>
    <row r="82" spans="1:3" x14ac:dyDescent="0.25">
      <c r="A82" s="18" t="s">
        <v>215</v>
      </c>
      <c r="B82" s="18" t="s">
        <v>220</v>
      </c>
      <c r="C82" s="19" t="s">
        <v>241</v>
      </c>
    </row>
    <row r="83" spans="1:3" x14ac:dyDescent="0.25">
      <c r="A83" s="18" t="s">
        <v>214</v>
      </c>
      <c r="B83" s="18" t="s">
        <v>221</v>
      </c>
      <c r="C83" s="19" t="s">
        <v>241</v>
      </c>
    </row>
    <row r="84" spans="1:3" x14ac:dyDescent="0.25">
      <c r="A84" s="18" t="s">
        <v>213</v>
      </c>
      <c r="B84" s="18" t="s">
        <v>222</v>
      </c>
      <c r="C84" s="19" t="s">
        <v>241</v>
      </c>
    </row>
    <row r="85" spans="1:3" x14ac:dyDescent="0.25">
      <c r="A85" s="18" t="s">
        <v>144</v>
      </c>
      <c r="B85" s="18" t="s">
        <v>145</v>
      </c>
      <c r="C85" s="19" t="s">
        <v>241</v>
      </c>
    </row>
    <row r="86" spans="1:3" x14ac:dyDescent="0.25">
      <c r="A86" s="18" t="s">
        <v>207</v>
      </c>
      <c r="B86" s="18" t="s">
        <v>210</v>
      </c>
      <c r="C86" s="19" t="s">
        <v>241</v>
      </c>
    </row>
    <row r="87" spans="1:3" x14ac:dyDescent="0.25">
      <c r="A87" s="18" t="s">
        <v>208</v>
      </c>
      <c r="B87" s="18" t="s">
        <v>211</v>
      </c>
      <c r="C87" s="19" t="s">
        <v>241</v>
      </c>
    </row>
    <row r="88" spans="1:3" x14ac:dyDescent="0.25">
      <c r="A88" s="18" t="s">
        <v>209</v>
      </c>
      <c r="B88" s="18" t="s">
        <v>212</v>
      </c>
      <c r="C88" s="19" t="s">
        <v>241</v>
      </c>
    </row>
    <row r="89" spans="1:3" x14ac:dyDescent="0.25">
      <c r="A89" s="18" t="s">
        <v>206</v>
      </c>
      <c r="B89" s="18" t="s">
        <v>205</v>
      </c>
      <c r="C89" s="19" t="s">
        <v>241</v>
      </c>
    </row>
    <row r="90" spans="1:3" x14ac:dyDescent="0.25">
      <c r="A90" s="18" t="s">
        <v>146</v>
      </c>
      <c r="B90" s="18" t="s">
        <v>147</v>
      </c>
      <c r="C90" s="19" t="s">
        <v>241</v>
      </c>
    </row>
    <row r="91" spans="1:3" x14ac:dyDescent="0.25">
      <c r="A91" s="18" t="s">
        <v>148</v>
      </c>
      <c r="B91" s="18" t="s">
        <v>149</v>
      </c>
      <c r="C91" s="19" t="s">
        <v>241</v>
      </c>
    </row>
    <row r="92" spans="1:3" x14ac:dyDescent="0.25">
      <c r="A92" s="18" t="s">
        <v>203</v>
      </c>
      <c r="B92" s="18" t="s">
        <v>204</v>
      </c>
      <c r="C92" s="19" t="s">
        <v>239</v>
      </c>
    </row>
    <row r="93" spans="1:3" x14ac:dyDescent="0.25">
      <c r="A93" s="18" t="s">
        <v>202</v>
      </c>
      <c r="B93" s="18" t="s">
        <v>229</v>
      </c>
      <c r="C93" s="19" t="s">
        <v>241</v>
      </c>
    </row>
    <row r="94" spans="1:3" x14ac:dyDescent="0.25">
      <c r="A94" s="18" t="s">
        <v>201</v>
      </c>
      <c r="B94" s="18" t="s">
        <v>200</v>
      </c>
      <c r="C94" s="19" t="s">
        <v>241</v>
      </c>
    </row>
    <row r="95" spans="1:3" x14ac:dyDescent="0.25">
      <c r="A95" s="18" t="s">
        <v>150</v>
      </c>
      <c r="B95" s="18" t="s">
        <v>151</v>
      </c>
      <c r="C95" s="19" t="s">
        <v>241</v>
      </c>
    </row>
    <row r="96" spans="1:3" x14ac:dyDescent="0.25">
      <c r="A96" s="18" t="s">
        <v>152</v>
      </c>
      <c r="B96" s="18" t="s">
        <v>153</v>
      </c>
      <c r="C96" s="19" t="s">
        <v>241</v>
      </c>
    </row>
    <row r="97" spans="1:3" x14ac:dyDescent="0.25">
      <c r="A97" s="18" t="s">
        <v>154</v>
      </c>
      <c r="B97" s="18" t="s">
        <v>155</v>
      </c>
      <c r="C97" s="19" t="s">
        <v>241</v>
      </c>
    </row>
    <row r="98" spans="1:3" x14ac:dyDescent="0.25">
      <c r="A98" s="18" t="s">
        <v>156</v>
      </c>
      <c r="B98" s="18" t="s">
        <v>157</v>
      </c>
      <c r="C98" s="19" t="s">
        <v>241</v>
      </c>
    </row>
    <row r="99" spans="1:3" x14ac:dyDescent="0.25">
      <c r="A99" s="18" t="s">
        <v>158</v>
      </c>
      <c r="B99" s="18" t="s">
        <v>159</v>
      </c>
      <c r="C99" s="19" t="s">
        <v>239</v>
      </c>
    </row>
    <row r="100" spans="1:3" x14ac:dyDescent="0.25">
      <c r="A100" s="18" t="s">
        <v>160</v>
      </c>
      <c r="B100" s="18" t="s">
        <v>161</v>
      </c>
      <c r="C100" s="19" t="s">
        <v>241</v>
      </c>
    </row>
    <row r="101" spans="1:3" x14ac:dyDescent="0.25">
      <c r="A101" s="18" t="s">
        <v>162</v>
      </c>
      <c r="B101" s="18" t="s">
        <v>245</v>
      </c>
      <c r="C101" s="19" t="s">
        <v>241</v>
      </c>
    </row>
    <row r="102" spans="1:3" x14ac:dyDescent="0.25">
      <c r="A102" s="18" t="s">
        <v>163</v>
      </c>
      <c r="B102" s="18" t="s">
        <v>246</v>
      </c>
      <c r="C102" s="19" t="s">
        <v>241</v>
      </c>
    </row>
    <row r="103" spans="1:3" x14ac:dyDescent="0.25">
      <c r="A103" s="18" t="s">
        <v>164</v>
      </c>
      <c r="B103" s="18" t="s">
        <v>247</v>
      </c>
      <c r="C103" s="19" t="s">
        <v>241</v>
      </c>
    </row>
    <row r="104" spans="1:3" x14ac:dyDescent="0.25">
      <c r="A104" s="18" t="s">
        <v>278</v>
      </c>
      <c r="B104" s="18" t="s">
        <v>280</v>
      </c>
      <c r="C104" s="19" t="s">
        <v>241</v>
      </c>
    </row>
    <row r="105" spans="1:3" x14ac:dyDescent="0.25">
      <c r="A105" s="18" t="s">
        <v>231</v>
      </c>
      <c r="B105" s="18" t="s">
        <v>233</v>
      </c>
      <c r="C105" s="19" t="s">
        <v>239</v>
      </c>
    </row>
    <row r="106" spans="1:3" x14ac:dyDescent="0.25">
      <c r="A106" s="18" t="s">
        <v>232</v>
      </c>
      <c r="B106" s="18" t="s">
        <v>234</v>
      </c>
      <c r="C106" s="19" t="s">
        <v>239</v>
      </c>
    </row>
    <row r="107" spans="1:3" x14ac:dyDescent="0.25">
      <c r="A107" s="18" t="s">
        <v>272</v>
      </c>
      <c r="B107" s="45" t="s">
        <v>276</v>
      </c>
      <c r="C107" s="19" t="s">
        <v>241</v>
      </c>
    </row>
    <row r="108" spans="1:3" x14ac:dyDescent="0.25">
      <c r="A108" s="18" t="s">
        <v>273</v>
      </c>
      <c r="B108" s="18" t="s">
        <v>277</v>
      </c>
      <c r="C108" s="19" t="s">
        <v>241</v>
      </c>
    </row>
    <row r="109" spans="1:3" x14ac:dyDescent="0.25">
      <c r="A109" s="18" t="s">
        <v>274</v>
      </c>
      <c r="B109" s="44" t="s">
        <v>279</v>
      </c>
      <c r="C109" s="19" t="s">
        <v>241</v>
      </c>
    </row>
    <row r="110" spans="1:3" x14ac:dyDescent="0.25">
      <c r="A110" s="18" t="s">
        <v>351</v>
      </c>
      <c r="B110" s="44" t="s">
        <v>336</v>
      </c>
      <c r="C110" s="19" t="s">
        <v>341</v>
      </c>
    </row>
    <row r="111" spans="1:3" x14ac:dyDescent="0.25">
      <c r="A111" s="18" t="s">
        <v>331</v>
      </c>
      <c r="B111" s="44" t="s">
        <v>332</v>
      </c>
      <c r="C111" s="19" t="s">
        <v>335</v>
      </c>
    </row>
    <row r="112" spans="1:3" x14ac:dyDescent="0.25">
      <c r="A112" s="18" t="s">
        <v>334</v>
      </c>
      <c r="B112" s="18" t="s">
        <v>333</v>
      </c>
      <c r="C112" s="19" t="s">
        <v>241</v>
      </c>
    </row>
    <row r="113" spans="1:3" x14ac:dyDescent="0.25">
      <c r="A113" s="18" t="s">
        <v>360</v>
      </c>
      <c r="B113" s="18" t="s">
        <v>361</v>
      </c>
      <c r="C113" s="19" t="s">
        <v>239</v>
      </c>
    </row>
    <row r="114" spans="1:3" x14ac:dyDescent="0.25">
      <c r="A114" s="18" t="s">
        <v>358</v>
      </c>
      <c r="B114" s="18" t="s">
        <v>362</v>
      </c>
      <c r="C114" s="19" t="s">
        <v>241</v>
      </c>
    </row>
    <row r="115" spans="1:3" x14ac:dyDescent="0.25">
      <c r="A115" s="18" t="s">
        <v>359</v>
      </c>
      <c r="B115" s="18" t="s">
        <v>363</v>
      </c>
      <c r="C115" s="19" t="s">
        <v>241</v>
      </c>
    </row>
    <row r="116" spans="1:3" ht="15.75" x14ac:dyDescent="0.25">
      <c r="A116" s="1"/>
    </row>
    <row r="117" spans="1:3" x14ac:dyDescent="0.25">
      <c r="A117" s="70" t="s">
        <v>167</v>
      </c>
      <c r="B117" s="70"/>
      <c r="C117" s="71"/>
    </row>
    <row r="118" spans="1:3" x14ac:dyDescent="0.25">
      <c r="A118" s="15">
        <v>500</v>
      </c>
      <c r="B118" s="16" t="s">
        <v>168</v>
      </c>
      <c r="C118" s="17" t="s">
        <v>237</v>
      </c>
    </row>
    <row r="119" spans="1:3" x14ac:dyDescent="0.25">
      <c r="A119" s="15">
        <v>501</v>
      </c>
      <c r="B119" s="16" t="s">
        <v>169</v>
      </c>
      <c r="C119" s="17" t="s">
        <v>237</v>
      </c>
    </row>
    <row r="120" spans="1:3" x14ac:dyDescent="0.25">
      <c r="A120" s="15">
        <v>502</v>
      </c>
      <c r="B120" s="16" t="s">
        <v>170</v>
      </c>
      <c r="C120" s="17" t="s">
        <v>237</v>
      </c>
    </row>
    <row r="121" spans="1:3" x14ac:dyDescent="0.25">
      <c r="A121" s="15">
        <v>503</v>
      </c>
      <c r="B121" s="16" t="s">
        <v>171</v>
      </c>
      <c r="C121" s="17" t="s">
        <v>237</v>
      </c>
    </row>
    <row r="122" spans="1:3" x14ac:dyDescent="0.25">
      <c r="A122" s="15">
        <v>504</v>
      </c>
      <c r="B122" s="16" t="s">
        <v>172</v>
      </c>
      <c r="C122" s="17" t="s">
        <v>237</v>
      </c>
    </row>
    <row r="123" spans="1:3" x14ac:dyDescent="0.25">
      <c r="A123" s="15">
        <v>505</v>
      </c>
      <c r="B123" s="16" t="s">
        <v>173</v>
      </c>
      <c r="C123" s="17" t="s">
        <v>237</v>
      </c>
    </row>
    <row r="124" spans="1:3" x14ac:dyDescent="0.25">
      <c r="A124" s="15">
        <v>506</v>
      </c>
      <c r="B124" s="16" t="s">
        <v>174</v>
      </c>
      <c r="C124" s="17" t="s">
        <v>237</v>
      </c>
    </row>
    <row r="125" spans="1:3" x14ac:dyDescent="0.25">
      <c r="A125" s="18" t="s">
        <v>175</v>
      </c>
      <c r="B125" s="18" t="s">
        <v>176</v>
      </c>
      <c r="C125" s="19" t="s">
        <v>239</v>
      </c>
    </row>
    <row r="126" spans="1:3" x14ac:dyDescent="0.25">
      <c r="A126" s="18" t="s">
        <v>177</v>
      </c>
      <c r="B126" s="18" t="s">
        <v>178</v>
      </c>
      <c r="C126" s="19" t="s">
        <v>243</v>
      </c>
    </row>
    <row r="127" spans="1:3" x14ac:dyDescent="0.25">
      <c r="A127" s="18" t="s">
        <v>179</v>
      </c>
      <c r="B127" s="18" t="s">
        <v>180</v>
      </c>
      <c r="C127" s="19" t="s">
        <v>243</v>
      </c>
    </row>
    <row r="128" spans="1:3" x14ac:dyDescent="0.25">
      <c r="A128" s="16" t="s">
        <v>181</v>
      </c>
      <c r="B128" s="16" t="s">
        <v>182</v>
      </c>
      <c r="C128" s="17" t="s">
        <v>238</v>
      </c>
    </row>
    <row r="129" spans="1:3" x14ac:dyDescent="0.25">
      <c r="A129" s="13" t="s">
        <v>183</v>
      </c>
      <c r="B129" s="13" t="s">
        <v>184</v>
      </c>
      <c r="C129" s="14" t="s">
        <v>240</v>
      </c>
    </row>
    <row r="130" spans="1:3" x14ac:dyDescent="0.25">
      <c r="A130" s="13" t="s">
        <v>185</v>
      </c>
      <c r="B130" s="13" t="s">
        <v>186</v>
      </c>
      <c r="C130" s="14" t="s">
        <v>240</v>
      </c>
    </row>
    <row r="131" spans="1:3" x14ac:dyDescent="0.25">
      <c r="A131" s="18" t="s">
        <v>187</v>
      </c>
      <c r="B131" s="18" t="s">
        <v>188</v>
      </c>
      <c r="C131" s="19" t="s">
        <v>239</v>
      </c>
    </row>
    <row r="132" spans="1:3" x14ac:dyDescent="0.25">
      <c r="A132" s="18" t="s">
        <v>224</v>
      </c>
      <c r="B132" s="18" t="s">
        <v>225</v>
      </c>
      <c r="C132" s="19" t="s">
        <v>241</v>
      </c>
    </row>
    <row r="133" spans="1:3" x14ac:dyDescent="0.25">
      <c r="A133" s="18" t="s">
        <v>189</v>
      </c>
      <c r="B133" s="18" t="s">
        <v>190</v>
      </c>
      <c r="C133" s="19" t="s">
        <v>241</v>
      </c>
    </row>
    <row r="134" spans="1:3" x14ac:dyDescent="0.25">
      <c r="A134" s="62" t="s">
        <v>191</v>
      </c>
      <c r="B134" s="62" t="s">
        <v>192</v>
      </c>
      <c r="C134" s="64" t="s">
        <v>348</v>
      </c>
    </row>
    <row r="135" spans="1:3" x14ac:dyDescent="0.25">
      <c r="A135" s="18" t="s">
        <v>193</v>
      </c>
      <c r="B135" s="18" t="s">
        <v>194</v>
      </c>
      <c r="C135" s="19" t="s">
        <v>241</v>
      </c>
    </row>
    <row r="136" spans="1:3" x14ac:dyDescent="0.25">
      <c r="A136" s="18" t="s">
        <v>367</v>
      </c>
      <c r="B136" s="18" t="s">
        <v>368</v>
      </c>
      <c r="C136" s="19" t="s">
        <v>241</v>
      </c>
    </row>
    <row r="137" spans="1:3" x14ac:dyDescent="0.25">
      <c r="A137" s="18" t="s">
        <v>230</v>
      </c>
      <c r="B137" s="18" t="s">
        <v>235</v>
      </c>
      <c r="C137" s="19" t="s">
        <v>241</v>
      </c>
    </row>
    <row r="139" spans="1:3" x14ac:dyDescent="0.25">
      <c r="A139" s="72" t="s">
        <v>352</v>
      </c>
      <c r="B139" s="72"/>
      <c r="C139" s="72"/>
    </row>
    <row r="140" spans="1:3" x14ac:dyDescent="0.25">
      <c r="A140" s="72"/>
      <c r="B140" s="72"/>
      <c r="C140" s="72"/>
    </row>
    <row r="141" spans="1:3" x14ac:dyDescent="0.25">
      <c r="A141" s="72"/>
      <c r="B141" s="72"/>
      <c r="C141" s="72"/>
    </row>
    <row r="142" spans="1:3" x14ac:dyDescent="0.25">
      <c r="A142" s="72"/>
      <c r="B142" s="72"/>
      <c r="C142" s="72"/>
    </row>
    <row r="143" spans="1:3" x14ac:dyDescent="0.25">
      <c r="A143" s="72"/>
      <c r="B143" s="72"/>
      <c r="C143" s="72"/>
    </row>
    <row r="144" spans="1:3" x14ac:dyDescent="0.25">
      <c r="A144" s="73"/>
      <c r="B144" s="73"/>
      <c r="C144" s="73"/>
    </row>
    <row r="145" spans="1:3" x14ac:dyDescent="0.25">
      <c r="A145" s="73"/>
      <c r="B145" s="73"/>
      <c r="C145" s="73"/>
    </row>
  </sheetData>
  <mergeCells count="3">
    <mergeCell ref="A4:C4"/>
    <mergeCell ref="A117:C117"/>
    <mergeCell ref="A139:C1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6"/>
  <sheetViews>
    <sheetView showGridLines="0" topLeftCell="A88" workbookViewId="0">
      <pane xSplit="1" topLeftCell="B1" activePane="topRight" state="frozen"/>
      <selection pane="topRight" activeCell="B99" sqref="B99:F110"/>
    </sheetView>
  </sheetViews>
  <sheetFormatPr defaultRowHeight="15" x14ac:dyDescent="0.25"/>
  <cols>
    <col min="1" max="1" width="15" customWidth="1"/>
    <col min="2" max="2" width="58" customWidth="1"/>
    <col min="3" max="3" width="17.42578125" customWidth="1"/>
    <col min="4" max="4" width="16.28515625" customWidth="1"/>
    <col min="5" max="5" width="12.7109375" customWidth="1"/>
    <col min="6" max="6" width="20.28515625" customWidth="1"/>
    <col min="7" max="7" width="125.140625" customWidth="1"/>
  </cols>
  <sheetData>
    <row r="1" spans="1:7" ht="21" x14ac:dyDescent="0.25">
      <c r="A1" s="7" t="s">
        <v>275</v>
      </c>
      <c r="B1" s="8"/>
      <c r="C1" s="4"/>
    </row>
    <row r="2" spans="1:7" ht="51" x14ac:dyDescent="0.25">
      <c r="A2" s="2" t="s">
        <v>371</v>
      </c>
      <c r="B2" s="3" t="s">
        <v>342</v>
      </c>
      <c r="C2" s="4" t="s">
        <v>244</v>
      </c>
    </row>
    <row r="3" spans="1:7" x14ac:dyDescent="0.25">
      <c r="A3" s="82" t="s">
        <v>165</v>
      </c>
      <c r="B3" s="74" t="s">
        <v>166</v>
      </c>
      <c r="C3" s="81" t="s">
        <v>236</v>
      </c>
      <c r="D3" s="81" t="s">
        <v>250</v>
      </c>
      <c r="E3" s="76" t="s">
        <v>270</v>
      </c>
      <c r="F3" s="76"/>
      <c r="G3" s="54" t="s">
        <v>329</v>
      </c>
    </row>
    <row r="4" spans="1:7" x14ac:dyDescent="0.25">
      <c r="A4" s="83"/>
      <c r="B4" s="75"/>
      <c r="C4" s="81"/>
      <c r="D4" s="81"/>
      <c r="E4" s="53" t="s">
        <v>269</v>
      </c>
      <c r="F4" s="39" t="s">
        <v>249</v>
      </c>
      <c r="G4" s="55" t="s">
        <v>330</v>
      </c>
    </row>
    <row r="5" spans="1:7" x14ac:dyDescent="0.25">
      <c r="A5" s="77" t="s">
        <v>226</v>
      </c>
      <c r="B5" s="78"/>
      <c r="C5" s="40"/>
      <c r="D5" s="40"/>
      <c r="E5" s="40"/>
      <c r="F5" s="12"/>
      <c r="G5" s="12"/>
    </row>
    <row r="6" spans="1:7" x14ac:dyDescent="0.25">
      <c r="A6" s="13" t="s">
        <v>14</v>
      </c>
      <c r="B6" s="36" t="s">
        <v>15</v>
      </c>
      <c r="C6" s="12" t="s">
        <v>239</v>
      </c>
      <c r="D6" s="12" t="s">
        <v>196</v>
      </c>
      <c r="E6" s="52">
        <f>'GWP calculations'!C6</f>
        <v>3921.6</v>
      </c>
      <c r="F6" s="41">
        <f>'GWP calculations'!D6</f>
        <v>3942.8</v>
      </c>
      <c r="G6" s="12" t="s">
        <v>286</v>
      </c>
    </row>
    <row r="7" spans="1:7" x14ac:dyDescent="0.25">
      <c r="A7" s="13" t="s">
        <v>20</v>
      </c>
      <c r="B7" s="36" t="s">
        <v>21</v>
      </c>
      <c r="C7" s="12" t="s">
        <v>239</v>
      </c>
      <c r="D7" s="12" t="s">
        <v>196</v>
      </c>
      <c r="E7" s="52">
        <f>'GWP calculations'!C7</f>
        <v>2107</v>
      </c>
      <c r="F7" s="41">
        <f>'GWP calculations'!D7</f>
        <v>1923.4</v>
      </c>
      <c r="G7" s="12" t="s">
        <v>281</v>
      </c>
    </row>
    <row r="8" spans="1:7" x14ac:dyDescent="0.25">
      <c r="A8" s="13" t="s">
        <v>22</v>
      </c>
      <c r="B8" s="36" t="s">
        <v>23</v>
      </c>
      <c r="C8" s="12" t="s">
        <v>239</v>
      </c>
      <c r="D8" s="12" t="s">
        <v>196</v>
      </c>
      <c r="E8" s="52">
        <f>'GWP calculations'!C8</f>
        <v>2803.5</v>
      </c>
      <c r="F8" s="41">
        <f>'GWP calculations'!D8</f>
        <v>2546.6999999999998</v>
      </c>
      <c r="G8" s="12" t="s">
        <v>286</v>
      </c>
    </row>
    <row r="9" spans="1:7" x14ac:dyDescent="0.25">
      <c r="A9" s="13" t="s">
        <v>24</v>
      </c>
      <c r="B9" s="36" t="s">
        <v>25</v>
      </c>
      <c r="C9" s="12" t="s">
        <v>239</v>
      </c>
      <c r="D9" s="12" t="s">
        <v>196</v>
      </c>
      <c r="E9" s="52">
        <f>'GWP calculations'!C9</f>
        <v>1773.85</v>
      </c>
      <c r="F9" s="41">
        <f>'GWP calculations'!D9</f>
        <v>1624.21</v>
      </c>
      <c r="G9" s="12" t="s">
        <v>302</v>
      </c>
    </row>
    <row r="10" spans="1:7" x14ac:dyDescent="0.25">
      <c r="A10" s="13" t="s">
        <v>26</v>
      </c>
      <c r="B10" s="36" t="s">
        <v>27</v>
      </c>
      <c r="C10" s="12" t="s">
        <v>239</v>
      </c>
      <c r="D10" s="12" t="s">
        <v>196</v>
      </c>
      <c r="E10" s="52">
        <f>'GWP calculations'!C10</f>
        <v>1627.25</v>
      </c>
      <c r="F10" s="41">
        <f>'GWP calculations'!D10</f>
        <v>1487.05</v>
      </c>
      <c r="G10" s="12" t="s">
        <v>295</v>
      </c>
    </row>
    <row r="11" spans="1:7" x14ac:dyDescent="0.25">
      <c r="A11" s="13" t="s">
        <v>28</v>
      </c>
      <c r="B11" s="36" t="s">
        <v>29</v>
      </c>
      <c r="C11" s="12" t="s">
        <v>239</v>
      </c>
      <c r="D11" s="12" t="s">
        <v>196</v>
      </c>
      <c r="E11" s="52">
        <f>'GWP calculations'!C11</f>
        <v>1551.75</v>
      </c>
      <c r="F11" s="41">
        <f>'GWP calculations'!D11</f>
        <v>1424.75</v>
      </c>
      <c r="G11" s="12" t="s">
        <v>296</v>
      </c>
    </row>
    <row r="12" spans="1:7" x14ac:dyDescent="0.25">
      <c r="A12" s="13" t="s">
        <v>30</v>
      </c>
      <c r="B12" s="36" t="s">
        <v>31</v>
      </c>
      <c r="C12" s="12" t="s">
        <v>239</v>
      </c>
      <c r="D12" s="12" t="s">
        <v>196</v>
      </c>
      <c r="E12" s="52">
        <f>'GWP calculations'!C12</f>
        <v>1824.5</v>
      </c>
      <c r="F12" s="41">
        <f>'GWP calculations'!D12</f>
        <v>1674.1</v>
      </c>
      <c r="G12" s="12" t="s">
        <v>281</v>
      </c>
    </row>
    <row r="13" spans="1:7" x14ac:dyDescent="0.25">
      <c r="A13" s="13" t="s">
        <v>32</v>
      </c>
      <c r="B13" s="36" t="s">
        <v>33</v>
      </c>
      <c r="C13" s="12" t="s">
        <v>239</v>
      </c>
      <c r="D13" s="12" t="s">
        <v>196</v>
      </c>
      <c r="E13" s="52">
        <f>'GWP calculations'!C13</f>
        <v>1462.875</v>
      </c>
      <c r="F13" s="41">
        <f>'GWP calculations'!D13</f>
        <v>1331.175</v>
      </c>
      <c r="G13" s="12" t="s">
        <v>303</v>
      </c>
    </row>
    <row r="14" spans="1:7" x14ac:dyDescent="0.25">
      <c r="A14" s="13" t="s">
        <v>34</v>
      </c>
      <c r="B14" s="36" t="s">
        <v>35</v>
      </c>
      <c r="C14" s="12" t="s">
        <v>239</v>
      </c>
      <c r="D14" s="12" t="s">
        <v>196</v>
      </c>
      <c r="E14" s="52">
        <f>'GWP calculations'!C14</f>
        <v>1495.125</v>
      </c>
      <c r="F14" s="41">
        <f>'GWP calculations'!D14</f>
        <v>1378.0250000000001</v>
      </c>
      <c r="G14" s="12" t="s">
        <v>281</v>
      </c>
    </row>
    <row r="15" spans="1:7" x14ac:dyDescent="0.25">
      <c r="A15" s="13" t="s">
        <v>42</v>
      </c>
      <c r="B15" s="36" t="s">
        <v>43</v>
      </c>
      <c r="C15" s="12" t="s">
        <v>239</v>
      </c>
      <c r="D15" s="12" t="s">
        <v>196</v>
      </c>
      <c r="E15" s="52">
        <f>'GWP calculations'!C15</f>
        <v>2087.5</v>
      </c>
      <c r="F15" s="41">
        <f>'GWP calculations'!D15</f>
        <v>1923.5</v>
      </c>
      <c r="G15" s="12" t="s">
        <v>284</v>
      </c>
    </row>
    <row r="16" spans="1:7" x14ac:dyDescent="0.25">
      <c r="A16" s="13" t="s">
        <v>44</v>
      </c>
      <c r="B16" s="36" t="s">
        <v>45</v>
      </c>
      <c r="C16" s="12" t="s">
        <v>239</v>
      </c>
      <c r="D16" s="12" t="s">
        <v>196</v>
      </c>
      <c r="E16" s="52">
        <f>'GWP calculations'!C16</f>
        <v>2228.75</v>
      </c>
      <c r="F16" s="41">
        <f>'GWP calculations'!D16</f>
        <v>2048.15</v>
      </c>
      <c r="G16" s="12" t="s">
        <v>304</v>
      </c>
    </row>
    <row r="17" spans="1:7" x14ac:dyDescent="0.25">
      <c r="A17" s="13" t="s">
        <v>51</v>
      </c>
      <c r="B17" s="36" t="s">
        <v>52</v>
      </c>
      <c r="C17" s="12" t="s">
        <v>243</v>
      </c>
      <c r="D17" s="12" t="s">
        <v>197</v>
      </c>
      <c r="E17" s="52">
        <f>'GWP calculations'!C17</f>
        <v>2053.19</v>
      </c>
      <c r="F17" s="41">
        <f>'GWP calculations'!D17</f>
        <v>1945.09</v>
      </c>
      <c r="G17" s="12" t="s">
        <v>305</v>
      </c>
    </row>
    <row r="18" spans="1:7" x14ac:dyDescent="0.25">
      <c r="A18" s="13" t="s">
        <v>63</v>
      </c>
      <c r="B18" s="36" t="s">
        <v>64</v>
      </c>
      <c r="C18" s="12" t="s">
        <v>239</v>
      </c>
      <c r="D18" s="12" t="s">
        <v>196</v>
      </c>
      <c r="E18" s="52">
        <f>'GWP calculations'!C18</f>
        <v>2346.136</v>
      </c>
      <c r="F18" s="41">
        <f>'GWP calculations'!D18</f>
        <v>2127.3560000000002</v>
      </c>
      <c r="G18" s="12" t="s">
        <v>288</v>
      </c>
    </row>
    <row r="19" spans="1:7" x14ac:dyDescent="0.25">
      <c r="A19" s="13" t="s">
        <v>65</v>
      </c>
      <c r="B19" s="36" t="s">
        <v>66</v>
      </c>
      <c r="C19" s="12" t="s">
        <v>239</v>
      </c>
      <c r="D19" s="12" t="s">
        <v>196</v>
      </c>
      <c r="E19" s="52">
        <f>'GWP calculations'!C19</f>
        <v>3026.7979999999998</v>
      </c>
      <c r="F19" s="41">
        <f>'GWP calculations'!D19</f>
        <v>2742.308</v>
      </c>
      <c r="G19" s="12" t="s">
        <v>285</v>
      </c>
    </row>
    <row r="20" spans="1:7" x14ac:dyDescent="0.25">
      <c r="A20" s="13" t="s">
        <v>67</v>
      </c>
      <c r="B20" s="36" t="s">
        <v>68</v>
      </c>
      <c r="C20" s="12" t="s">
        <v>239</v>
      </c>
      <c r="D20" s="12" t="s">
        <v>196</v>
      </c>
      <c r="E20" s="52">
        <f>'GWP calculations'!C20</f>
        <v>1809.4079999999999</v>
      </c>
      <c r="F20" s="41">
        <f>'GWP calculations'!D20</f>
        <v>1642.6179999999999</v>
      </c>
      <c r="G20" s="12" t="s">
        <v>288</v>
      </c>
    </row>
    <row r="21" spans="1:7" x14ac:dyDescent="0.25">
      <c r="A21" s="13" t="s">
        <v>71</v>
      </c>
      <c r="B21" s="36" t="s">
        <v>72</v>
      </c>
      <c r="C21" s="12" t="s">
        <v>239</v>
      </c>
      <c r="D21" s="12" t="s">
        <v>197</v>
      </c>
      <c r="E21" s="52">
        <f>'GWP calculations'!C21</f>
        <v>2966.7</v>
      </c>
      <c r="F21" s="41">
        <f>'GWP calculations'!D21</f>
        <v>2687.94</v>
      </c>
      <c r="G21" s="12" t="s">
        <v>285</v>
      </c>
    </row>
    <row r="22" spans="1:7" x14ac:dyDescent="0.25">
      <c r="A22" s="13" t="s">
        <v>73</v>
      </c>
      <c r="B22" s="36" t="s">
        <v>74</v>
      </c>
      <c r="C22" s="12" t="s">
        <v>239</v>
      </c>
      <c r="D22" s="12" t="s">
        <v>197</v>
      </c>
      <c r="E22" s="52">
        <f>'GWP calculations'!C22</f>
        <v>2383.9</v>
      </c>
      <c r="F22" s="41">
        <f>'GWP calculations'!D22</f>
        <v>2161.4850000000001</v>
      </c>
      <c r="G22" s="12" t="s">
        <v>288</v>
      </c>
    </row>
    <row r="23" spans="1:7" x14ac:dyDescent="0.25">
      <c r="A23" s="13" t="s">
        <v>77</v>
      </c>
      <c r="B23" s="36" t="s">
        <v>78</v>
      </c>
      <c r="C23" s="12" t="s">
        <v>239</v>
      </c>
      <c r="D23" s="12" t="s">
        <v>196</v>
      </c>
      <c r="E23" s="52">
        <f>'GWP calculations'!C23</f>
        <v>2630.6</v>
      </c>
      <c r="F23" s="41">
        <f>'GWP calculations'!D23</f>
        <v>2384.6</v>
      </c>
      <c r="G23" s="12" t="s">
        <v>285</v>
      </c>
    </row>
    <row r="24" spans="1:7" x14ac:dyDescent="0.25">
      <c r="A24" s="13" t="s">
        <v>79</v>
      </c>
      <c r="B24" s="36" t="s">
        <v>80</v>
      </c>
      <c r="C24" s="12" t="s">
        <v>239</v>
      </c>
      <c r="D24" s="12" t="s">
        <v>196</v>
      </c>
      <c r="E24" s="52">
        <f>'GWP calculations'!C24</f>
        <v>3189.5</v>
      </c>
      <c r="F24" s="41">
        <f>'GWP calculations'!D24</f>
        <v>2889.5</v>
      </c>
      <c r="G24" s="12" t="s">
        <v>285</v>
      </c>
    </row>
    <row r="25" spans="1:7" x14ac:dyDescent="0.25">
      <c r="A25" s="13" t="s">
        <v>81</v>
      </c>
      <c r="B25" s="36" t="s">
        <v>82</v>
      </c>
      <c r="C25" s="12" t="s">
        <v>239</v>
      </c>
      <c r="D25" s="12" t="s">
        <v>196</v>
      </c>
      <c r="E25" s="52">
        <f>'GWP calculations'!C25</f>
        <v>3143.0520000000001</v>
      </c>
      <c r="F25" s="41">
        <f>'GWP calculations'!D25</f>
        <v>2847.2719999999999</v>
      </c>
      <c r="G25" s="12" t="s">
        <v>287</v>
      </c>
    </row>
    <row r="26" spans="1:7" x14ac:dyDescent="0.25">
      <c r="A26" s="13" t="s">
        <v>83</v>
      </c>
      <c r="B26" s="36" t="s">
        <v>84</v>
      </c>
      <c r="C26" s="12" t="s">
        <v>239</v>
      </c>
      <c r="D26" s="12" t="s">
        <v>196</v>
      </c>
      <c r="E26" s="52">
        <f>'GWP calculations'!C26</f>
        <v>2525.69</v>
      </c>
      <c r="F26" s="41">
        <f>'GWP calculations'!D26</f>
        <v>2289.59</v>
      </c>
      <c r="G26" s="12" t="s">
        <v>285</v>
      </c>
    </row>
    <row r="27" spans="1:7" x14ac:dyDescent="0.25">
      <c r="A27" s="13" t="s">
        <v>85</v>
      </c>
      <c r="B27" s="36" t="s">
        <v>86</v>
      </c>
      <c r="C27" s="12" t="s">
        <v>239</v>
      </c>
      <c r="D27" s="12" t="s">
        <v>196</v>
      </c>
      <c r="E27" s="52">
        <f>'GWP calculations'!C27</f>
        <v>3084.59</v>
      </c>
      <c r="F27" s="41">
        <f>'GWP calculations'!D27</f>
        <v>2794.49</v>
      </c>
      <c r="G27" s="12" t="s">
        <v>306</v>
      </c>
    </row>
    <row r="28" spans="1:7" x14ac:dyDescent="0.25">
      <c r="A28" s="13" t="s">
        <v>87</v>
      </c>
      <c r="B28" s="36" t="s">
        <v>88</v>
      </c>
      <c r="C28" s="12" t="s">
        <v>239</v>
      </c>
      <c r="D28" s="12" t="s">
        <v>196</v>
      </c>
      <c r="E28" s="52">
        <f>'GWP calculations'!C28</f>
        <v>2729.0520000000001</v>
      </c>
      <c r="F28" s="41">
        <f>'GWP calculations'!D28</f>
        <v>2473.2719999999999</v>
      </c>
      <c r="G28" s="12" t="s">
        <v>285</v>
      </c>
    </row>
    <row r="29" spans="1:7" x14ac:dyDescent="0.25">
      <c r="A29" s="13" t="s">
        <v>89</v>
      </c>
      <c r="B29" s="36" t="s">
        <v>90</v>
      </c>
      <c r="C29" s="12" t="s">
        <v>239</v>
      </c>
      <c r="D29" s="12" t="s">
        <v>196</v>
      </c>
      <c r="E29" s="52">
        <f>'GWP calculations'!C29</f>
        <v>2592.0709999999999</v>
      </c>
      <c r="F29" s="41">
        <f>'GWP calculations'!D29</f>
        <v>2349.5810000000001</v>
      </c>
      <c r="G29" s="12" t="s">
        <v>285</v>
      </c>
    </row>
    <row r="30" spans="1:7" x14ac:dyDescent="0.25">
      <c r="A30" s="13" t="s">
        <v>91</v>
      </c>
      <c r="B30" s="36" t="s">
        <v>248</v>
      </c>
      <c r="C30" s="12" t="s">
        <v>239</v>
      </c>
      <c r="D30" s="12" t="s">
        <v>196</v>
      </c>
      <c r="E30" s="52">
        <f>'GWP calculations'!C30</f>
        <v>2280.25</v>
      </c>
      <c r="F30" s="41">
        <f>'GWP calculations'!D30</f>
        <v>2273.75</v>
      </c>
      <c r="G30" s="12" t="s">
        <v>328</v>
      </c>
    </row>
    <row r="31" spans="1:7" x14ac:dyDescent="0.25">
      <c r="A31" s="13" t="s">
        <v>92</v>
      </c>
      <c r="B31" s="36" t="s">
        <v>93</v>
      </c>
      <c r="C31" s="12" t="s">
        <v>239</v>
      </c>
      <c r="D31" s="12" t="s">
        <v>196</v>
      </c>
      <c r="E31" s="52">
        <f>'GWP calculations'!C31</f>
        <v>2439.6970000000001</v>
      </c>
      <c r="F31" s="41">
        <f>'GWP calculations'!D31</f>
        <v>2211.9470000000001</v>
      </c>
      <c r="G31" s="12" t="s">
        <v>327</v>
      </c>
    </row>
    <row r="32" spans="1:7" x14ac:dyDescent="0.25">
      <c r="A32" s="13" t="s">
        <v>94</v>
      </c>
      <c r="B32" s="36" t="s">
        <v>95</v>
      </c>
      <c r="C32" s="12" t="s">
        <v>239</v>
      </c>
      <c r="D32" s="12" t="s">
        <v>196</v>
      </c>
      <c r="E32" s="52">
        <f>'GWP calculations'!C32</f>
        <v>1505.125</v>
      </c>
      <c r="F32" s="41">
        <f>'GWP calculations'!D32</f>
        <v>1430.7449999999999</v>
      </c>
      <c r="G32" s="12" t="s">
        <v>323</v>
      </c>
    </row>
    <row r="33" spans="1:7" x14ac:dyDescent="0.25">
      <c r="A33" s="13" t="s">
        <v>96</v>
      </c>
      <c r="B33" s="36" t="s">
        <v>97</v>
      </c>
      <c r="C33" s="12" t="s">
        <v>239</v>
      </c>
      <c r="D33" s="12" t="s">
        <v>196</v>
      </c>
      <c r="E33" s="52">
        <f>'GWP calculations'!C33</f>
        <v>1508.4820000000002</v>
      </c>
      <c r="F33" s="41">
        <f>'GWP calculations'!D33</f>
        <v>1370.7520000000002</v>
      </c>
      <c r="G33" s="12" t="s">
        <v>326</v>
      </c>
    </row>
    <row r="34" spans="1:7" x14ac:dyDescent="0.25">
      <c r="A34" s="13" t="s">
        <v>98</v>
      </c>
      <c r="B34" s="36" t="s">
        <v>99</v>
      </c>
      <c r="C34" s="12" t="s">
        <v>239</v>
      </c>
      <c r="D34" s="12" t="s">
        <v>196</v>
      </c>
      <c r="E34" s="52">
        <f>'GWP calculations'!C34</f>
        <v>2138.25</v>
      </c>
      <c r="F34" s="41">
        <f>'GWP calculations'!D34</f>
        <v>2024.05</v>
      </c>
      <c r="G34" s="12" t="s">
        <v>323</v>
      </c>
    </row>
    <row r="35" spans="1:7" x14ac:dyDescent="0.25">
      <c r="A35" s="13" t="s">
        <v>100</v>
      </c>
      <c r="B35" s="36" t="s">
        <v>101</v>
      </c>
      <c r="C35" s="12" t="s">
        <v>239</v>
      </c>
      <c r="D35" s="12" t="s">
        <v>196</v>
      </c>
      <c r="E35" s="52">
        <f>'GWP calculations'!C35</f>
        <v>3606.5749999999998</v>
      </c>
      <c r="F35" s="41">
        <f>'GWP calculations'!D35</f>
        <v>3416.8249999999998</v>
      </c>
      <c r="G35" s="12" t="s">
        <v>325</v>
      </c>
    </row>
    <row r="36" spans="1:7" x14ac:dyDescent="0.25">
      <c r="A36" s="13" t="s">
        <v>102</v>
      </c>
      <c r="B36" s="36" t="s">
        <v>103</v>
      </c>
      <c r="C36" s="12" t="s">
        <v>242</v>
      </c>
      <c r="D36" s="12" t="s">
        <v>198</v>
      </c>
      <c r="E36" s="52">
        <f>'GWP calculations'!C36</f>
        <v>13.3</v>
      </c>
      <c r="F36" s="41">
        <f>'GWP calculations'!D36</f>
        <v>15.3</v>
      </c>
      <c r="G36" s="12" t="s">
        <v>307</v>
      </c>
    </row>
    <row r="37" spans="1:7" x14ac:dyDescent="0.25">
      <c r="A37" s="13" t="s">
        <v>104</v>
      </c>
      <c r="B37" s="36" t="s">
        <v>105</v>
      </c>
      <c r="C37" s="12" t="s">
        <v>242</v>
      </c>
      <c r="D37" s="12" t="s">
        <v>198</v>
      </c>
      <c r="E37" s="52">
        <f>'GWP calculations'!C37</f>
        <v>94.96</v>
      </c>
      <c r="F37" s="41">
        <f>'GWP calculations'!D37</f>
        <v>105.6</v>
      </c>
      <c r="G37" s="12" t="s">
        <v>307</v>
      </c>
    </row>
    <row r="38" spans="1:7" x14ac:dyDescent="0.25">
      <c r="A38" s="13" t="s">
        <v>106</v>
      </c>
      <c r="B38" s="36" t="s">
        <v>107</v>
      </c>
      <c r="C38" s="12" t="s">
        <v>242</v>
      </c>
      <c r="D38" s="12" t="s">
        <v>198</v>
      </c>
      <c r="E38" s="52">
        <f>'GWP calculations'!C38</f>
        <v>38.090000000000003</v>
      </c>
      <c r="F38" s="41">
        <f>'GWP calculations'!D38</f>
        <v>42.15</v>
      </c>
      <c r="G38" s="12" t="s">
        <v>308</v>
      </c>
    </row>
    <row r="39" spans="1:7" x14ac:dyDescent="0.25">
      <c r="A39" s="13" t="s">
        <v>116</v>
      </c>
      <c r="B39" s="36" t="s">
        <v>117</v>
      </c>
      <c r="C39" s="12" t="s">
        <v>239</v>
      </c>
      <c r="D39" s="12" t="s">
        <v>196</v>
      </c>
      <c r="E39" s="52">
        <f>'GWP calculations'!C39</f>
        <v>3245.4840000000004</v>
      </c>
      <c r="F39" s="41">
        <f>'GWP calculations'!D39</f>
        <v>3075.5240000000003</v>
      </c>
      <c r="G39" s="12" t="s">
        <v>309</v>
      </c>
    </row>
    <row r="40" spans="1:7" x14ac:dyDescent="0.25">
      <c r="A40" s="13" t="s">
        <v>118</v>
      </c>
      <c r="B40" s="36" t="s">
        <v>119</v>
      </c>
      <c r="C40" s="12" t="s">
        <v>242</v>
      </c>
      <c r="D40" s="12" t="s">
        <v>198</v>
      </c>
      <c r="E40" s="52">
        <f>'GWP calculations'!C40</f>
        <v>24.8</v>
      </c>
      <c r="F40" s="41">
        <f>'GWP calculations'!D40</f>
        <v>28.4</v>
      </c>
      <c r="G40" s="12" t="s">
        <v>307</v>
      </c>
    </row>
    <row r="41" spans="1:7" x14ac:dyDescent="0.25">
      <c r="A41" s="13" t="s">
        <v>124</v>
      </c>
      <c r="B41" s="36" t="s">
        <v>125</v>
      </c>
      <c r="C41" s="12" t="s">
        <v>239</v>
      </c>
      <c r="D41" s="12" t="s">
        <v>196</v>
      </c>
      <c r="E41" s="52">
        <f>'GWP calculations'!C41</f>
        <v>1805.136</v>
      </c>
      <c r="F41" s="41">
        <f>'GWP calculations'!D41</f>
        <v>1638.7360000000001</v>
      </c>
      <c r="G41" s="12" t="s">
        <v>324</v>
      </c>
    </row>
    <row r="42" spans="1:7" x14ac:dyDescent="0.25">
      <c r="A42" s="13" t="s">
        <v>126</v>
      </c>
      <c r="B42" s="36" t="s">
        <v>127</v>
      </c>
      <c r="C42" s="12" t="s">
        <v>239</v>
      </c>
      <c r="D42" s="12" t="s">
        <v>196</v>
      </c>
      <c r="E42" s="52">
        <f>'GWP calculations'!C42</f>
        <v>2264.5329999999999</v>
      </c>
      <c r="F42" s="41">
        <f>'GWP calculations'!D42</f>
        <v>2058.7429999999999</v>
      </c>
      <c r="G42" s="12" t="s">
        <v>323</v>
      </c>
    </row>
    <row r="43" spans="1:7" x14ac:dyDescent="0.25">
      <c r="A43" s="13" t="s">
        <v>128</v>
      </c>
      <c r="B43" s="36" t="s">
        <v>129</v>
      </c>
      <c r="C43" s="12" t="s">
        <v>239</v>
      </c>
      <c r="D43" s="12" t="s">
        <v>197</v>
      </c>
      <c r="E43" s="52">
        <f>'GWP calculations'!C43</f>
        <v>1982.59</v>
      </c>
      <c r="F43" s="41">
        <f>'GWP calculations'!D43</f>
        <v>1828.49</v>
      </c>
      <c r="G43" s="12" t="s">
        <v>310</v>
      </c>
    </row>
    <row r="44" spans="1:7" x14ac:dyDescent="0.25">
      <c r="A44" s="13" t="s">
        <v>130</v>
      </c>
      <c r="B44" s="36" t="s">
        <v>131</v>
      </c>
      <c r="C44" s="12" t="s">
        <v>239</v>
      </c>
      <c r="D44" s="12" t="s">
        <v>197</v>
      </c>
      <c r="E44" s="52">
        <f>'GWP calculations'!C44</f>
        <v>144.16999999999999</v>
      </c>
      <c r="F44" s="41">
        <f>'GWP calculations'!D44</f>
        <v>155.78199999999998</v>
      </c>
      <c r="G44" s="12" t="s">
        <v>311</v>
      </c>
    </row>
    <row r="45" spans="1:7" x14ac:dyDescent="0.25">
      <c r="A45" s="13" t="s">
        <v>134</v>
      </c>
      <c r="B45" s="36" t="s">
        <v>135</v>
      </c>
      <c r="C45" s="12" t="s">
        <v>239</v>
      </c>
      <c r="D45" s="12" t="s">
        <v>196</v>
      </c>
      <c r="E45" s="52">
        <f>'GWP calculations'!C45</f>
        <v>1887.97</v>
      </c>
      <c r="F45" s="41">
        <f>'GWP calculations'!D45</f>
        <v>1754.21</v>
      </c>
      <c r="G45" s="12" t="s">
        <v>322</v>
      </c>
    </row>
    <row r="46" spans="1:7" x14ac:dyDescent="0.25">
      <c r="A46" s="13" t="s">
        <v>138</v>
      </c>
      <c r="B46" s="36" t="s">
        <v>139</v>
      </c>
      <c r="C46" s="12" t="s">
        <v>241</v>
      </c>
      <c r="D46" s="12" t="s">
        <v>199</v>
      </c>
      <c r="E46" s="52">
        <f>'GWP calculations'!C46</f>
        <v>93.01</v>
      </c>
      <c r="F46" s="41">
        <f>'GWP calculations'!D46</f>
        <v>88.97</v>
      </c>
      <c r="G46" s="12" t="s">
        <v>290</v>
      </c>
    </row>
    <row r="47" spans="1:7" x14ac:dyDescent="0.25">
      <c r="A47" s="13" t="s">
        <v>218</v>
      </c>
      <c r="B47" s="36" t="s">
        <v>219</v>
      </c>
      <c r="C47" s="12" t="s">
        <v>241</v>
      </c>
      <c r="D47" s="12" t="s">
        <v>199</v>
      </c>
      <c r="E47" s="52">
        <f>'GWP calculations'!C47</f>
        <v>295.92</v>
      </c>
      <c r="F47" s="41">
        <f>'GWP calculations'!D47</f>
        <v>295.24</v>
      </c>
      <c r="G47" s="12" t="s">
        <v>313</v>
      </c>
    </row>
    <row r="48" spans="1:7" x14ac:dyDescent="0.25">
      <c r="A48" s="13" t="s">
        <v>140</v>
      </c>
      <c r="B48" s="36" t="s">
        <v>141</v>
      </c>
      <c r="C48" s="12" t="s">
        <v>241</v>
      </c>
      <c r="D48" s="12" t="s">
        <v>199</v>
      </c>
      <c r="E48" s="52">
        <f>'GWP calculations'!C48</f>
        <v>134.71</v>
      </c>
      <c r="F48" s="41">
        <f>'GWP calculations'!D48</f>
        <v>117.91</v>
      </c>
      <c r="G48" s="12" t="s">
        <v>312</v>
      </c>
    </row>
    <row r="49" spans="1:7" x14ac:dyDescent="0.25">
      <c r="A49" s="13" t="s">
        <v>217</v>
      </c>
      <c r="B49" s="36" t="s">
        <v>227</v>
      </c>
      <c r="C49" s="12" t="s">
        <v>241</v>
      </c>
      <c r="D49" s="12" t="s">
        <v>199</v>
      </c>
      <c r="E49" s="52">
        <f>'GWP calculations'!C49</f>
        <v>461.15</v>
      </c>
      <c r="F49" s="41">
        <f>'GWP calculations'!D49</f>
        <v>460.77</v>
      </c>
      <c r="G49" s="12" t="s">
        <v>314</v>
      </c>
    </row>
    <row r="50" spans="1:7" x14ac:dyDescent="0.25">
      <c r="A50" s="13" t="s">
        <v>216</v>
      </c>
      <c r="B50" s="36" t="s">
        <v>228</v>
      </c>
      <c r="C50" s="12" t="s">
        <v>241</v>
      </c>
      <c r="D50" s="12" t="s">
        <v>199</v>
      </c>
      <c r="E50" s="52">
        <f>'GWP calculations'!C50</f>
        <v>583.495</v>
      </c>
      <c r="F50" s="41">
        <f>'GWP calculations'!D50</f>
        <v>571.59500000000003</v>
      </c>
      <c r="G50" s="12" t="s">
        <v>314</v>
      </c>
    </row>
    <row r="51" spans="1:7" x14ac:dyDescent="0.25">
      <c r="A51" s="13" t="s">
        <v>142</v>
      </c>
      <c r="B51" s="36" t="s">
        <v>143</v>
      </c>
      <c r="C51" s="12" t="s">
        <v>241</v>
      </c>
      <c r="D51" s="12" t="s">
        <v>199</v>
      </c>
      <c r="E51" s="52">
        <f>'GWP calculations'!C51</f>
        <v>740.68</v>
      </c>
      <c r="F51" s="41">
        <f>'GWP calculations'!D51</f>
        <v>714.2</v>
      </c>
      <c r="G51" s="12" t="s">
        <v>314</v>
      </c>
    </row>
    <row r="52" spans="1:7" x14ac:dyDescent="0.25">
      <c r="A52" s="13" t="s">
        <v>215</v>
      </c>
      <c r="B52" s="36" t="s">
        <v>220</v>
      </c>
      <c r="C52" s="12" t="s">
        <v>241</v>
      </c>
      <c r="D52" s="12" t="s">
        <v>196</v>
      </c>
      <c r="E52" s="52">
        <f>'GWP calculations'!C52</f>
        <v>1387.09</v>
      </c>
      <c r="F52" s="41">
        <f>'GWP calculations'!D52</f>
        <v>1273.49</v>
      </c>
      <c r="G52" s="12" t="s">
        <v>293</v>
      </c>
    </row>
    <row r="53" spans="1:7" x14ac:dyDescent="0.25">
      <c r="A53" s="13" t="s">
        <v>214</v>
      </c>
      <c r="B53" s="36" t="s">
        <v>221</v>
      </c>
      <c r="C53" s="12" t="s">
        <v>241</v>
      </c>
      <c r="D53" s="12" t="s">
        <v>196</v>
      </c>
      <c r="E53" s="52">
        <f>'GWP calculations'!C53</f>
        <v>1397.047</v>
      </c>
      <c r="F53" s="41">
        <f>'GWP calculations'!D53</f>
        <v>1281.854</v>
      </c>
      <c r="G53" s="12" t="s">
        <v>293</v>
      </c>
    </row>
    <row r="54" spans="1:7" x14ac:dyDescent="0.25">
      <c r="A54" s="13" t="s">
        <v>213</v>
      </c>
      <c r="B54" s="36" t="s">
        <v>222</v>
      </c>
      <c r="C54" s="12" t="s">
        <v>241</v>
      </c>
      <c r="D54" s="12" t="s">
        <v>196</v>
      </c>
      <c r="E54" s="52">
        <f>'GWP calculations'!C54</f>
        <v>1411.9179999999999</v>
      </c>
      <c r="F54" s="41">
        <f>'GWP calculations'!D54</f>
        <v>1296.0459999999998</v>
      </c>
      <c r="G54" s="12" t="s">
        <v>293</v>
      </c>
    </row>
    <row r="55" spans="1:7" x14ac:dyDescent="0.25">
      <c r="A55" s="13" t="s">
        <v>144</v>
      </c>
      <c r="B55" s="36" t="s">
        <v>145</v>
      </c>
      <c r="C55" s="12" t="s">
        <v>241</v>
      </c>
      <c r="D55" s="12" t="s">
        <v>196</v>
      </c>
      <c r="E55" s="52">
        <f>'GWP calculations'!C55</f>
        <v>1250.94</v>
      </c>
      <c r="F55" s="41">
        <f>'GWP calculations'!D55</f>
        <v>1146.71</v>
      </c>
      <c r="G55" s="12" t="s">
        <v>315</v>
      </c>
    </row>
    <row r="56" spans="1:7" x14ac:dyDescent="0.25">
      <c r="A56" s="13" t="s">
        <v>207</v>
      </c>
      <c r="B56" s="36" t="s">
        <v>210</v>
      </c>
      <c r="C56" s="12" t="s">
        <v>241</v>
      </c>
      <c r="D56" s="12" t="s">
        <v>196</v>
      </c>
      <c r="E56" s="52">
        <f>'GWP calculations'!C56</f>
        <v>604.66</v>
      </c>
      <c r="F56" s="41">
        <f>'GWP calculations'!D56</f>
        <v>546.58000000000004</v>
      </c>
      <c r="G56" s="12" t="s">
        <v>289</v>
      </c>
    </row>
    <row r="57" spans="1:7" x14ac:dyDescent="0.25">
      <c r="A57" s="13" t="s">
        <v>208</v>
      </c>
      <c r="B57" s="36" t="s">
        <v>211</v>
      </c>
      <c r="C57" s="12" t="s">
        <v>241</v>
      </c>
      <c r="D57" s="12" t="s">
        <v>199</v>
      </c>
      <c r="E57" s="52">
        <f>'GWP calculations'!C57</f>
        <v>149.452</v>
      </c>
      <c r="F57" s="41">
        <f>'GWP calculations'!D57</f>
        <v>133.49799999999996</v>
      </c>
      <c r="G57" s="12" t="s">
        <v>316</v>
      </c>
    </row>
    <row r="58" spans="1:7" x14ac:dyDescent="0.25">
      <c r="A58" s="13" t="s">
        <v>209</v>
      </c>
      <c r="B58" s="36" t="s">
        <v>212</v>
      </c>
      <c r="C58" s="12" t="s">
        <v>241</v>
      </c>
      <c r="D58" s="12" t="s">
        <v>199</v>
      </c>
      <c r="E58" s="52">
        <f>'GWP calculations'!C58</f>
        <v>163.71199999999999</v>
      </c>
      <c r="F58" s="41">
        <f>'GWP calculations'!D58</f>
        <v>146.48799999999997</v>
      </c>
      <c r="G58" s="12" t="s">
        <v>316</v>
      </c>
    </row>
    <row r="59" spans="1:7" x14ac:dyDescent="0.25">
      <c r="A59" s="13" t="s">
        <v>206</v>
      </c>
      <c r="B59" s="36" t="s">
        <v>205</v>
      </c>
      <c r="C59" s="12" t="s">
        <v>241</v>
      </c>
      <c r="D59" s="12" t="s">
        <v>196</v>
      </c>
      <c r="E59" s="52">
        <f>'GWP calculations'!C59</f>
        <v>2140.4499999999998</v>
      </c>
      <c r="F59" s="41">
        <f>'GWP calculations'!D59</f>
        <v>1945.07</v>
      </c>
      <c r="G59" s="12" t="s">
        <v>297</v>
      </c>
    </row>
    <row r="60" spans="1:7" x14ac:dyDescent="0.25">
      <c r="A60" s="13" t="s">
        <v>146</v>
      </c>
      <c r="B60" s="36" t="s">
        <v>147</v>
      </c>
      <c r="C60" s="12" t="s">
        <v>241</v>
      </c>
      <c r="D60" s="12" t="s">
        <v>199</v>
      </c>
      <c r="E60" s="52">
        <f>'GWP calculations'!C60</f>
        <v>698.29</v>
      </c>
      <c r="F60" s="41">
        <f>'GWP calculations'!D60</f>
        <v>675.75</v>
      </c>
      <c r="G60" s="12" t="s">
        <v>298</v>
      </c>
    </row>
    <row r="61" spans="1:7" x14ac:dyDescent="0.25">
      <c r="A61" s="13" t="s">
        <v>148</v>
      </c>
      <c r="B61" s="36" t="s">
        <v>149</v>
      </c>
      <c r="C61" s="12" t="s">
        <v>241</v>
      </c>
      <c r="D61" s="12" t="s">
        <v>196</v>
      </c>
      <c r="E61" s="52">
        <f>'GWP calculations'!C61</f>
        <v>2220.4349999999999</v>
      </c>
      <c r="F61" s="41">
        <f>'GWP calculations'!D61</f>
        <v>2018.59</v>
      </c>
      <c r="G61" s="12" t="s">
        <v>299</v>
      </c>
    </row>
    <row r="62" spans="1:7" x14ac:dyDescent="0.25">
      <c r="A62" s="13" t="s">
        <v>203</v>
      </c>
      <c r="B62" s="36" t="s">
        <v>204</v>
      </c>
      <c r="C62" s="12" t="s">
        <v>239</v>
      </c>
      <c r="D62" s="12" t="s">
        <v>196</v>
      </c>
      <c r="E62" s="52">
        <f>'GWP calculations'!C62</f>
        <v>1765.394</v>
      </c>
      <c r="F62" s="41">
        <f>'GWP calculations'!D62</f>
        <v>1636.354</v>
      </c>
      <c r="G62" s="12" t="s">
        <v>321</v>
      </c>
    </row>
    <row r="63" spans="1:7" x14ac:dyDescent="0.25">
      <c r="A63" s="13" t="s">
        <v>202</v>
      </c>
      <c r="B63" s="36" t="s">
        <v>229</v>
      </c>
      <c r="C63" s="12" t="s">
        <v>241</v>
      </c>
      <c r="D63" s="12" t="s">
        <v>199</v>
      </c>
      <c r="E63" s="52">
        <f>'GWP calculations'!C63</f>
        <v>238.85</v>
      </c>
      <c r="F63" s="41">
        <f>'GWP calculations'!D63</f>
        <v>237.6</v>
      </c>
      <c r="G63" s="12" t="s">
        <v>292</v>
      </c>
    </row>
    <row r="64" spans="1:7" x14ac:dyDescent="0.25">
      <c r="A64" s="13" t="s">
        <v>201</v>
      </c>
      <c r="B64" s="36" t="s">
        <v>200</v>
      </c>
      <c r="C64" s="12" t="s">
        <v>241</v>
      </c>
      <c r="D64" s="12" t="s">
        <v>199</v>
      </c>
      <c r="E64" s="52">
        <f>'GWP calculations'!C64</f>
        <v>466.31900000000007</v>
      </c>
      <c r="F64" s="41">
        <f>'GWP calculations'!D64</f>
        <v>466.76400000000001</v>
      </c>
      <c r="G64" s="12" t="s">
        <v>291</v>
      </c>
    </row>
    <row r="65" spans="1:7" x14ac:dyDescent="0.25">
      <c r="A65" s="13" t="s">
        <v>150</v>
      </c>
      <c r="B65" s="36" t="s">
        <v>151</v>
      </c>
      <c r="C65" s="12" t="s">
        <v>241</v>
      </c>
      <c r="D65" s="12" t="s">
        <v>199</v>
      </c>
      <c r="E65" s="52">
        <f>'GWP calculations'!C65</f>
        <v>148.26499999999999</v>
      </c>
      <c r="F65" s="41">
        <f>'GWP calculations'!D65</f>
        <v>146.34</v>
      </c>
      <c r="G65" s="12" t="s">
        <v>300</v>
      </c>
    </row>
    <row r="66" spans="1:7" x14ac:dyDescent="0.25">
      <c r="A66" s="13" t="s">
        <v>152</v>
      </c>
      <c r="B66" s="36" t="s">
        <v>153</v>
      </c>
      <c r="C66" s="12" t="s">
        <v>241</v>
      </c>
      <c r="D66" s="12" t="s">
        <v>199</v>
      </c>
      <c r="E66" s="52">
        <f>'GWP calculations'!C66</f>
        <v>148.17500000000001</v>
      </c>
      <c r="F66" s="41">
        <f>'GWP calculations'!D66</f>
        <v>146.34</v>
      </c>
      <c r="G66" s="12" t="s">
        <v>300</v>
      </c>
    </row>
    <row r="67" spans="1:7" x14ac:dyDescent="0.25">
      <c r="A67" s="13" t="s">
        <v>154</v>
      </c>
      <c r="B67" s="36" t="s">
        <v>155</v>
      </c>
      <c r="C67" s="12" t="s">
        <v>241</v>
      </c>
      <c r="D67" s="12" t="s">
        <v>196</v>
      </c>
      <c r="E67" s="52">
        <f>'GWP calculations'!C67</f>
        <v>687.43</v>
      </c>
      <c r="F67" s="41">
        <f>'GWP calculations'!D67</f>
        <v>626.11</v>
      </c>
      <c r="G67" s="12" t="s">
        <v>289</v>
      </c>
    </row>
    <row r="68" spans="1:7" x14ac:dyDescent="0.25">
      <c r="A68" s="13" t="s">
        <v>156</v>
      </c>
      <c r="B68" s="36" t="s">
        <v>157</v>
      </c>
      <c r="C68" s="12" t="s">
        <v>241</v>
      </c>
      <c r="D68" s="12" t="s">
        <v>199</v>
      </c>
      <c r="E68" s="52">
        <f>'GWP calculations'!C68</f>
        <v>139.18</v>
      </c>
      <c r="F68" s="41">
        <f>'GWP calculations'!D68</f>
        <v>139.12</v>
      </c>
      <c r="G68" s="12" t="s">
        <v>292</v>
      </c>
    </row>
    <row r="69" spans="1:7" x14ac:dyDescent="0.25">
      <c r="A69" s="13" t="s">
        <v>158</v>
      </c>
      <c r="B69" s="36" t="s">
        <v>159</v>
      </c>
      <c r="C69" s="12" t="s">
        <v>239</v>
      </c>
      <c r="D69" s="12" t="s">
        <v>196</v>
      </c>
      <c r="E69" s="52">
        <f>'GWP calculations'!C69</f>
        <v>1649.9549999999999</v>
      </c>
      <c r="F69" s="41">
        <f>'GWP calculations'!D69</f>
        <v>1564.395</v>
      </c>
      <c r="G69" s="12" t="s">
        <v>320</v>
      </c>
    </row>
    <row r="70" spans="1:7" x14ac:dyDescent="0.25">
      <c r="A70" s="13" t="s">
        <v>160</v>
      </c>
      <c r="B70" s="36" t="s">
        <v>161</v>
      </c>
      <c r="C70" s="12" t="s">
        <v>241</v>
      </c>
      <c r="D70" s="12" t="s">
        <v>199</v>
      </c>
      <c r="E70" s="52">
        <f>'GWP calculations'!C70</f>
        <v>460.46</v>
      </c>
      <c r="F70" s="41">
        <f>'GWP calculations'!D70</f>
        <v>460.68</v>
      </c>
      <c r="G70" s="12" t="s">
        <v>291</v>
      </c>
    </row>
    <row r="71" spans="1:7" x14ac:dyDescent="0.25">
      <c r="A71" s="13" t="s">
        <v>162</v>
      </c>
      <c r="B71" s="36" t="s">
        <v>245</v>
      </c>
      <c r="C71" s="12" t="s">
        <v>241</v>
      </c>
      <c r="D71" s="12" t="s">
        <v>199</v>
      </c>
      <c r="E71" s="52">
        <f>'GWP calculations'!C71</f>
        <v>145.21</v>
      </c>
      <c r="F71" s="41">
        <f>'GWP calculations'!D71</f>
        <v>142.96</v>
      </c>
      <c r="G71" s="12" t="s">
        <v>292</v>
      </c>
    </row>
    <row r="72" spans="1:7" x14ac:dyDescent="0.25">
      <c r="A72" s="13" t="s">
        <v>163</v>
      </c>
      <c r="B72" s="36" t="s">
        <v>246</v>
      </c>
      <c r="C72" s="12" t="s">
        <v>241</v>
      </c>
      <c r="D72" s="12" t="s">
        <v>196</v>
      </c>
      <c r="E72" s="52">
        <f>'GWP calculations'!C72</f>
        <v>2102.7399999999998</v>
      </c>
      <c r="F72" s="41">
        <f>'GWP calculations'!D72</f>
        <v>1911.86</v>
      </c>
      <c r="G72" s="12" t="s">
        <v>294</v>
      </c>
    </row>
    <row r="73" spans="1:7" x14ac:dyDescent="0.25">
      <c r="A73" s="13" t="s">
        <v>164</v>
      </c>
      <c r="B73" s="36" t="s">
        <v>247</v>
      </c>
      <c r="C73" s="12" t="s">
        <v>241</v>
      </c>
      <c r="D73" s="12" t="s">
        <v>196</v>
      </c>
      <c r="E73" s="52">
        <f>'GWP calculations'!C73</f>
        <v>1351.89</v>
      </c>
      <c r="F73" s="41">
        <f>'GWP calculations'!D73</f>
        <v>1242.33</v>
      </c>
      <c r="G73" s="12" t="s">
        <v>294</v>
      </c>
    </row>
    <row r="74" spans="1:7" x14ac:dyDescent="0.25">
      <c r="A74" s="13" t="s">
        <v>278</v>
      </c>
      <c r="B74" s="13" t="s">
        <v>280</v>
      </c>
      <c r="C74" s="14" t="s">
        <v>241</v>
      </c>
      <c r="D74" s="12" t="s">
        <v>196</v>
      </c>
      <c r="E74" s="52">
        <f>'GWP calculations'!C74</f>
        <v>765.60500000000002</v>
      </c>
      <c r="F74" s="41">
        <f>'GWP calculations'!D74</f>
        <v>694.66499999999996</v>
      </c>
      <c r="G74" s="12" t="s">
        <v>317</v>
      </c>
    </row>
    <row r="75" spans="1:7" x14ac:dyDescent="0.25">
      <c r="A75" s="13" t="s">
        <v>231</v>
      </c>
      <c r="B75" s="36" t="s">
        <v>233</v>
      </c>
      <c r="C75" s="12" t="s">
        <v>239</v>
      </c>
      <c r="D75" s="12" t="s">
        <v>196</v>
      </c>
      <c r="E75" s="52">
        <f>'GWP calculations'!C75</f>
        <v>2767.19</v>
      </c>
      <c r="F75" s="41">
        <f>'GWP calculations'!D75</f>
        <v>2567.09</v>
      </c>
      <c r="G75" s="12"/>
    </row>
    <row r="76" spans="1:7" x14ac:dyDescent="0.25">
      <c r="A76" s="13" t="s">
        <v>232</v>
      </c>
      <c r="B76" s="36" t="s">
        <v>234</v>
      </c>
      <c r="C76" s="12" t="s">
        <v>239</v>
      </c>
      <c r="D76" s="12" t="s">
        <v>197</v>
      </c>
      <c r="E76" s="52">
        <f>'GWP calculations'!C76</f>
        <v>2249.4699999999998</v>
      </c>
      <c r="F76" s="41">
        <f>'GWP calculations'!D76</f>
        <v>2060.4499999999998</v>
      </c>
      <c r="G76" s="12"/>
    </row>
    <row r="77" spans="1:7" x14ac:dyDescent="0.25">
      <c r="A77" s="13" t="s">
        <v>272</v>
      </c>
      <c r="B77" s="46" t="s">
        <v>276</v>
      </c>
      <c r="C77" s="14" t="s">
        <v>241</v>
      </c>
      <c r="D77" s="51" t="s">
        <v>196</v>
      </c>
      <c r="E77" s="52">
        <f>'GWP calculations'!C77</f>
        <v>1493.82</v>
      </c>
      <c r="F77" s="41">
        <f>'GWP calculations'!D77</f>
        <v>1376.92</v>
      </c>
      <c r="G77" s="12"/>
    </row>
    <row r="78" spans="1:7" x14ac:dyDescent="0.25">
      <c r="A78" s="13" t="s">
        <v>273</v>
      </c>
      <c r="B78" s="13" t="s">
        <v>277</v>
      </c>
      <c r="C78" s="14" t="s">
        <v>241</v>
      </c>
      <c r="D78" s="51" t="s">
        <v>196</v>
      </c>
      <c r="E78" s="52">
        <f>'GWP calculations'!C78</f>
        <v>1323.25</v>
      </c>
      <c r="F78" s="41">
        <f>'GWP calculations'!D78</f>
        <v>1240.0899999999999</v>
      </c>
      <c r="G78" s="12" t="s">
        <v>319</v>
      </c>
    </row>
    <row r="79" spans="1:7" x14ac:dyDescent="0.25">
      <c r="A79" s="13" t="s">
        <v>274</v>
      </c>
      <c r="B79" s="47" t="s">
        <v>279</v>
      </c>
      <c r="C79" s="14" t="s">
        <v>241</v>
      </c>
      <c r="D79" s="51" t="s">
        <v>197</v>
      </c>
      <c r="E79" s="52">
        <f>'GWP calculations'!C79</f>
        <v>144.83100000000002</v>
      </c>
      <c r="F79" s="41">
        <f>'GWP calculations'!D79</f>
        <v>143.11800000000002</v>
      </c>
      <c r="G79" s="12"/>
    </row>
    <row r="80" spans="1:7" x14ac:dyDescent="0.25">
      <c r="A80" s="13" t="s">
        <v>346</v>
      </c>
      <c r="B80" s="47" t="s">
        <v>337</v>
      </c>
      <c r="C80" s="14" t="s">
        <v>341</v>
      </c>
      <c r="D80" s="51" t="s">
        <v>347</v>
      </c>
      <c r="E80" s="52">
        <f>'GWP calculations'!C80</f>
        <v>733.25</v>
      </c>
      <c r="F80" s="41">
        <f>'GWP calculations'!D80</f>
        <v>696.28</v>
      </c>
      <c r="G80" s="12" t="s">
        <v>338</v>
      </c>
    </row>
    <row r="81" spans="1:7" x14ac:dyDescent="0.25">
      <c r="A81" s="13" t="s">
        <v>331</v>
      </c>
      <c r="B81" s="47" t="s">
        <v>332</v>
      </c>
      <c r="C81" s="14" t="s">
        <v>335</v>
      </c>
      <c r="D81" s="51" t="s">
        <v>199</v>
      </c>
      <c r="E81" s="52">
        <f>'GWP calculations'!C81</f>
        <v>1358.838</v>
      </c>
      <c r="F81" s="41">
        <f>'GWP calculations'!D81</f>
        <v>1248.6580000000001</v>
      </c>
      <c r="G81" s="12"/>
    </row>
    <row r="82" spans="1:7" x14ac:dyDescent="0.25">
      <c r="A82" s="13" t="s">
        <v>334</v>
      </c>
      <c r="B82" s="47" t="s">
        <v>333</v>
      </c>
      <c r="C82" s="14" t="s">
        <v>241</v>
      </c>
      <c r="D82" s="51" t="s">
        <v>199</v>
      </c>
      <c r="E82" s="52">
        <f>'GWP calculations'!C82</f>
        <v>148.125</v>
      </c>
      <c r="F82" s="41">
        <f>'GWP calculations'!D82</f>
        <v>146.34</v>
      </c>
      <c r="G82" s="12"/>
    </row>
    <row r="83" spans="1:7" x14ac:dyDescent="0.25">
      <c r="A83" s="66" t="s">
        <v>360</v>
      </c>
      <c r="B83" s="66" t="s">
        <v>361</v>
      </c>
      <c r="C83" s="51" t="s">
        <v>239</v>
      </c>
      <c r="D83" s="51" t="s">
        <v>196</v>
      </c>
      <c r="E83" s="52">
        <f>'GWP calculations'!C83</f>
        <v>1357.2249999999999</v>
      </c>
      <c r="F83" s="41">
        <f>'GWP calculations'!D83</f>
        <v>1250.625</v>
      </c>
      <c r="G83" s="12" t="s">
        <v>364</v>
      </c>
    </row>
    <row r="84" spans="1:7" x14ac:dyDescent="0.25">
      <c r="A84" s="66" t="s">
        <v>358</v>
      </c>
      <c r="B84" s="66" t="s">
        <v>362</v>
      </c>
      <c r="C84" s="51" t="s">
        <v>241</v>
      </c>
      <c r="D84" s="51" t="s">
        <v>196</v>
      </c>
      <c r="E84" s="52">
        <f>'GWP calculations'!C84</f>
        <v>979.63</v>
      </c>
      <c r="F84" s="41">
        <f>'GWP calculations'!D84</f>
        <v>909.43</v>
      </c>
      <c r="G84" s="12" t="s">
        <v>365</v>
      </c>
    </row>
    <row r="85" spans="1:7" x14ac:dyDescent="0.25">
      <c r="A85" s="66" t="s">
        <v>359</v>
      </c>
      <c r="B85" s="66" t="s">
        <v>363</v>
      </c>
      <c r="C85" s="51" t="s">
        <v>241</v>
      </c>
      <c r="D85" s="51" t="s">
        <v>196</v>
      </c>
      <c r="E85" s="52">
        <f>'GWP calculations'!C85</f>
        <v>752.51499999999999</v>
      </c>
      <c r="F85" s="41">
        <f>'GWP calculations'!D85</f>
        <v>716.57500000000005</v>
      </c>
      <c r="G85" s="12" t="s">
        <v>366</v>
      </c>
    </row>
    <row r="86" spans="1:7" ht="15.75" x14ac:dyDescent="0.25">
      <c r="A86" s="1"/>
      <c r="E86" s="38"/>
      <c r="F86" s="38"/>
    </row>
    <row r="87" spans="1:7" x14ac:dyDescent="0.25">
      <c r="A87" s="79" t="s">
        <v>167</v>
      </c>
      <c r="B87" s="80"/>
      <c r="C87" s="22"/>
      <c r="D87" s="22"/>
      <c r="E87" s="38"/>
      <c r="F87" s="38"/>
    </row>
    <row r="88" spans="1:7" x14ac:dyDescent="0.25">
      <c r="A88" s="13" t="s">
        <v>175</v>
      </c>
      <c r="B88" s="13" t="s">
        <v>176</v>
      </c>
      <c r="C88" s="12" t="s">
        <v>239</v>
      </c>
      <c r="D88" s="12" t="s">
        <v>196</v>
      </c>
      <c r="E88" s="52">
        <f>'GWP calculations'!C88</f>
        <v>3985</v>
      </c>
      <c r="F88" s="41">
        <f>'GWP calculations'!D88</f>
        <v>3985</v>
      </c>
      <c r="G88" s="12" t="s">
        <v>282</v>
      </c>
    </row>
    <row r="89" spans="1:7" x14ac:dyDescent="0.25">
      <c r="A89" s="13" t="s">
        <v>177</v>
      </c>
      <c r="B89" s="13" t="s">
        <v>178</v>
      </c>
      <c r="C89" s="12" t="s">
        <v>243</v>
      </c>
      <c r="D89" s="12" t="s">
        <v>196</v>
      </c>
      <c r="E89" s="52">
        <f>'GWP calculations'!C89</f>
        <v>13214</v>
      </c>
      <c r="F89" s="41">
        <f>'GWP calculations'!D89</f>
        <v>11607</v>
      </c>
      <c r="G89" s="12" t="s">
        <v>283</v>
      </c>
    </row>
    <row r="90" spans="1:7" x14ac:dyDescent="0.25">
      <c r="A90" s="13" t="s">
        <v>179</v>
      </c>
      <c r="B90" s="13" t="s">
        <v>180</v>
      </c>
      <c r="C90" s="12" t="s">
        <v>243</v>
      </c>
      <c r="D90" s="12" t="s">
        <v>196</v>
      </c>
      <c r="E90" s="52">
        <f>'GWP calculations'!C90</f>
        <v>13396</v>
      </c>
      <c r="F90" s="41">
        <f>'GWP calculations'!D90</f>
        <v>11698</v>
      </c>
      <c r="G90" s="12" t="s">
        <v>283</v>
      </c>
    </row>
    <row r="91" spans="1:7" x14ac:dyDescent="0.25">
      <c r="A91" s="13" t="s">
        <v>187</v>
      </c>
      <c r="B91" s="13" t="s">
        <v>188</v>
      </c>
      <c r="C91" s="12" t="s">
        <v>239</v>
      </c>
      <c r="D91" s="12" t="s">
        <v>197</v>
      </c>
      <c r="E91" s="52">
        <f>'GWP calculations'!C91</f>
        <v>189.3</v>
      </c>
      <c r="F91" s="41">
        <f>'GWP calculations'!D91</f>
        <v>196.1</v>
      </c>
      <c r="G91" s="12" t="s">
        <v>316</v>
      </c>
    </row>
    <row r="92" spans="1:7" x14ac:dyDescent="0.25">
      <c r="A92" s="13" t="s">
        <v>224</v>
      </c>
      <c r="B92" s="13" t="s">
        <v>225</v>
      </c>
      <c r="C92" s="12" t="s">
        <v>241</v>
      </c>
      <c r="D92" s="12" t="s">
        <v>196</v>
      </c>
      <c r="E92" s="52">
        <f>'GWP calculations'!C92</f>
        <v>631.44000000000005</v>
      </c>
      <c r="F92" s="41">
        <f>'GWP calculations'!D92</f>
        <v>572.55999999999995</v>
      </c>
      <c r="G92" s="12" t="s">
        <v>301</v>
      </c>
    </row>
    <row r="93" spans="1:7" x14ac:dyDescent="0.25">
      <c r="A93" s="13" t="s">
        <v>189</v>
      </c>
      <c r="B93" s="13" t="s">
        <v>190</v>
      </c>
      <c r="C93" s="12" t="s">
        <v>241</v>
      </c>
      <c r="D93" s="12" t="s">
        <v>196</v>
      </c>
      <c r="E93" s="52">
        <f>'GWP calculations'!C93</f>
        <v>595.79</v>
      </c>
      <c r="F93" s="41">
        <f>'GWP calculations'!D93</f>
        <v>540.08500000000004</v>
      </c>
      <c r="G93" s="12" t="s">
        <v>301</v>
      </c>
    </row>
    <row r="94" spans="1:7" x14ac:dyDescent="0.25">
      <c r="A94" s="62" t="s">
        <v>191</v>
      </c>
      <c r="B94" s="62" t="s">
        <v>356</v>
      </c>
      <c r="C94" s="63" t="s">
        <v>348</v>
      </c>
      <c r="D94" s="12" t="s">
        <v>349</v>
      </c>
      <c r="E94" s="69">
        <f>'GWP calculations'!C94</f>
        <v>6.7230000000000008</v>
      </c>
      <c r="F94" s="41">
        <f>'GWP calculations'!D94</f>
        <v>1.5</v>
      </c>
      <c r="G94" s="12" t="s">
        <v>350</v>
      </c>
    </row>
    <row r="95" spans="1:7" x14ac:dyDescent="0.25">
      <c r="A95" s="13" t="s">
        <v>193</v>
      </c>
      <c r="B95" s="13" t="s">
        <v>194</v>
      </c>
      <c r="C95" s="12" t="s">
        <v>241</v>
      </c>
      <c r="D95" s="12" t="s">
        <v>196</v>
      </c>
      <c r="E95" s="52">
        <f>'GWP calculations'!C95</f>
        <v>392.56</v>
      </c>
      <c r="F95" s="41">
        <f>'GWP calculations'!D95</f>
        <v>402.88</v>
      </c>
      <c r="G95" s="12" t="s">
        <v>318</v>
      </c>
    </row>
    <row r="96" spans="1:7" x14ac:dyDescent="0.25">
      <c r="A96" s="13" t="s">
        <v>367</v>
      </c>
      <c r="B96" s="13" t="s">
        <v>368</v>
      </c>
      <c r="C96" s="12" t="s">
        <v>241</v>
      </c>
      <c r="D96" s="12" t="s">
        <v>196</v>
      </c>
      <c r="E96" s="52">
        <f>'GWP calculations'!C96</f>
        <v>292.95699999999999</v>
      </c>
      <c r="F96" s="41">
        <f>'GWP calculations'!D96</f>
        <v>299.06099999999998</v>
      </c>
      <c r="G96" s="12" t="s">
        <v>369</v>
      </c>
    </row>
    <row r="97" spans="1:7" x14ac:dyDescent="0.25">
      <c r="A97" s="13" t="s">
        <v>230</v>
      </c>
      <c r="B97" s="13" t="s">
        <v>235</v>
      </c>
      <c r="C97" s="12" t="s">
        <v>241</v>
      </c>
      <c r="D97" s="12" t="s">
        <v>199</v>
      </c>
      <c r="E97" s="52">
        <f>'GWP calculations'!C97</f>
        <v>142.01</v>
      </c>
      <c r="F97" s="41">
        <f>'GWP calculations'!D97</f>
        <v>130.595</v>
      </c>
      <c r="G97" s="12" t="s">
        <v>370</v>
      </c>
    </row>
    <row r="99" spans="1:7" x14ac:dyDescent="0.25">
      <c r="B99" s="72" t="s">
        <v>353</v>
      </c>
      <c r="C99" s="72"/>
      <c r="D99" s="72"/>
      <c r="E99" s="72"/>
      <c r="F99" s="72"/>
    </row>
    <row r="100" spans="1:7" ht="15" customHeight="1" x14ac:dyDescent="0.25">
      <c r="B100" s="72"/>
      <c r="C100" s="72"/>
      <c r="D100" s="72"/>
      <c r="E100" s="72"/>
      <c r="F100" s="72"/>
    </row>
    <row r="101" spans="1:7" x14ac:dyDescent="0.25">
      <c r="B101" s="72"/>
      <c r="C101" s="72"/>
      <c r="D101" s="72"/>
      <c r="E101" s="72"/>
      <c r="F101" s="72"/>
    </row>
    <row r="102" spans="1:7" x14ac:dyDescent="0.25">
      <c r="B102" s="72"/>
      <c r="C102" s="72"/>
      <c r="D102" s="72"/>
      <c r="E102" s="72"/>
      <c r="F102" s="72"/>
    </row>
    <row r="103" spans="1:7" x14ac:dyDescent="0.25">
      <c r="B103" s="72"/>
      <c r="C103" s="72"/>
      <c r="D103" s="72"/>
      <c r="E103" s="72"/>
      <c r="F103" s="72"/>
    </row>
    <row r="104" spans="1:7" x14ac:dyDescent="0.25">
      <c r="B104" s="72"/>
      <c r="C104" s="72"/>
      <c r="D104" s="72"/>
      <c r="E104" s="72"/>
      <c r="F104" s="72"/>
    </row>
    <row r="105" spans="1:7" x14ac:dyDescent="0.25">
      <c r="B105" s="72"/>
      <c r="C105" s="72"/>
      <c r="D105" s="72"/>
      <c r="E105" s="72"/>
      <c r="F105" s="72"/>
    </row>
    <row r="106" spans="1:7" x14ac:dyDescent="0.25">
      <c r="B106" s="72"/>
      <c r="C106" s="72"/>
      <c r="D106" s="72"/>
      <c r="E106" s="72"/>
      <c r="F106" s="72"/>
    </row>
    <row r="107" spans="1:7" x14ac:dyDescent="0.25">
      <c r="B107" s="72"/>
      <c r="C107" s="72"/>
      <c r="D107" s="72"/>
      <c r="E107" s="72"/>
      <c r="F107" s="72"/>
    </row>
    <row r="108" spans="1:7" x14ac:dyDescent="0.25">
      <c r="B108" s="72"/>
      <c r="C108" s="72"/>
      <c r="D108" s="72"/>
      <c r="E108" s="72"/>
      <c r="F108" s="72"/>
    </row>
    <row r="109" spans="1:7" x14ac:dyDescent="0.25">
      <c r="B109" s="72"/>
      <c r="C109" s="72"/>
      <c r="D109" s="72"/>
      <c r="E109" s="72"/>
      <c r="F109" s="72"/>
    </row>
    <row r="110" spans="1:7" x14ac:dyDescent="0.25">
      <c r="B110" s="72"/>
      <c r="C110" s="72"/>
      <c r="D110" s="72"/>
      <c r="E110" s="72"/>
      <c r="F110" s="72"/>
    </row>
    <row r="118" spans="2:7" x14ac:dyDescent="0.25">
      <c r="B118" s="60"/>
      <c r="C118" s="57"/>
      <c r="D118" s="57"/>
      <c r="E118" s="57"/>
      <c r="F118" s="57"/>
      <c r="G118" s="57"/>
    </row>
    <row r="119" spans="2:7" x14ac:dyDescent="0.25">
      <c r="B119" s="57"/>
      <c r="C119" s="57"/>
      <c r="D119" s="57"/>
      <c r="E119" s="57"/>
      <c r="F119" s="57"/>
      <c r="G119" s="57"/>
    </row>
    <row r="120" spans="2:7" x14ac:dyDescent="0.25">
      <c r="B120" s="57"/>
      <c r="C120" s="57"/>
      <c r="D120" s="57"/>
      <c r="E120" s="57"/>
      <c r="F120" s="57"/>
      <c r="G120" s="57"/>
    </row>
    <row r="121" spans="2:7" x14ac:dyDescent="0.25">
      <c r="B121" s="57"/>
      <c r="C121" s="57"/>
      <c r="D121" s="57"/>
      <c r="E121" s="57"/>
      <c r="F121" s="57"/>
      <c r="G121" s="57"/>
    </row>
    <row r="122" spans="2:7" x14ac:dyDescent="0.25">
      <c r="B122" s="57"/>
      <c r="C122" s="57"/>
      <c r="D122" s="57"/>
      <c r="E122" s="57"/>
      <c r="F122" s="57"/>
      <c r="G122" s="57"/>
    </row>
    <row r="123" spans="2:7" x14ac:dyDescent="0.25">
      <c r="B123" s="57"/>
      <c r="C123" s="57"/>
      <c r="D123" s="57"/>
      <c r="E123" s="57"/>
      <c r="F123" s="57"/>
      <c r="G123" s="57"/>
    </row>
    <row r="124" spans="2:7" x14ac:dyDescent="0.25">
      <c r="B124" s="57"/>
      <c r="C124" s="57"/>
      <c r="D124" s="57"/>
      <c r="E124" s="57"/>
      <c r="F124" s="57"/>
      <c r="G124" s="57"/>
    </row>
    <row r="125" spans="2:7" x14ac:dyDescent="0.25">
      <c r="B125" s="57"/>
      <c r="C125" s="57"/>
      <c r="D125" s="57"/>
      <c r="E125" s="57"/>
      <c r="F125" s="57"/>
      <c r="G125" s="57"/>
    </row>
    <row r="126" spans="2:7" x14ac:dyDescent="0.25">
      <c r="B126" s="57"/>
      <c r="C126" s="57"/>
      <c r="D126" s="57"/>
      <c r="E126" s="57"/>
      <c r="F126" s="57"/>
      <c r="G126" s="57"/>
    </row>
  </sheetData>
  <mergeCells count="8">
    <mergeCell ref="B99:F110"/>
    <mergeCell ref="B3:B4"/>
    <mergeCell ref="E3:F3"/>
    <mergeCell ref="A5:B5"/>
    <mergeCell ref="A87:B87"/>
    <mergeCell ref="C3:C4"/>
    <mergeCell ref="D3:D4"/>
    <mergeCell ref="A3:A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6"/>
  <sheetViews>
    <sheetView showGridLines="0" topLeftCell="A10" zoomScaleNormal="100" workbookViewId="0">
      <selection activeCell="E109" sqref="E109"/>
    </sheetView>
  </sheetViews>
  <sheetFormatPr defaultRowHeight="15" x14ac:dyDescent="0.25"/>
  <cols>
    <col min="1" max="1" width="24" customWidth="1"/>
    <col min="2" max="2" width="58" customWidth="1"/>
    <col min="3" max="3" width="15" customWidth="1"/>
    <col min="4" max="5" width="12.42578125" customWidth="1"/>
    <col min="29" max="29" width="20.7109375" customWidth="1"/>
    <col min="30" max="30" width="18.85546875" customWidth="1"/>
  </cols>
  <sheetData>
    <row r="1" spans="1:30" ht="21" x14ac:dyDescent="0.35">
      <c r="A1" s="9" t="s">
        <v>275</v>
      </c>
      <c r="F1" s="84" t="s">
        <v>268</v>
      </c>
      <c r="G1" s="85"/>
      <c r="H1" s="85"/>
      <c r="I1" s="85"/>
      <c r="J1" s="85"/>
      <c r="K1" s="85"/>
      <c r="L1" s="85"/>
      <c r="M1" s="85"/>
      <c r="N1" s="85"/>
      <c r="O1" s="85"/>
      <c r="P1" s="85"/>
      <c r="Q1" s="85"/>
      <c r="R1" s="85"/>
      <c r="S1" s="85"/>
      <c r="T1" s="85"/>
      <c r="U1" s="85"/>
      <c r="V1" s="85"/>
      <c r="W1" s="85"/>
      <c r="X1" s="85"/>
      <c r="Y1" s="85"/>
      <c r="Z1" s="56"/>
      <c r="AA1" s="56"/>
      <c r="AB1" s="61"/>
    </row>
    <row r="2" spans="1:30" ht="51" x14ac:dyDescent="0.25">
      <c r="A2" s="2" t="s">
        <v>371</v>
      </c>
      <c r="B2" s="3" t="s">
        <v>344</v>
      </c>
      <c r="C2" s="6"/>
      <c r="F2" s="30">
        <v>23</v>
      </c>
      <c r="G2" s="30">
        <v>32</v>
      </c>
      <c r="H2" s="30">
        <v>125</v>
      </c>
      <c r="I2" s="30" t="s">
        <v>251</v>
      </c>
      <c r="J2" s="30" t="s">
        <v>252</v>
      </c>
      <c r="K2" s="30" t="s">
        <v>253</v>
      </c>
      <c r="L2" s="30" t="s">
        <v>255</v>
      </c>
      <c r="M2" s="30" t="s">
        <v>259</v>
      </c>
      <c r="N2" s="30" t="s">
        <v>257</v>
      </c>
      <c r="O2" s="30" t="s">
        <v>258</v>
      </c>
      <c r="P2" s="65" t="s">
        <v>354</v>
      </c>
      <c r="Q2" s="30">
        <v>116</v>
      </c>
      <c r="R2" s="30">
        <v>218</v>
      </c>
      <c r="S2" s="30">
        <v>290</v>
      </c>
      <c r="T2" s="30">
        <v>600</v>
      </c>
      <c r="U2" s="30" t="s">
        <v>254</v>
      </c>
      <c r="V2" s="30">
        <v>601</v>
      </c>
      <c r="W2" s="30" t="s">
        <v>256</v>
      </c>
      <c r="X2" s="30" t="s">
        <v>260</v>
      </c>
      <c r="Y2" s="30">
        <v>744</v>
      </c>
      <c r="Z2" s="30" t="s">
        <v>339</v>
      </c>
      <c r="AA2" s="30" t="s">
        <v>340</v>
      </c>
      <c r="AB2" s="30" t="s">
        <v>355</v>
      </c>
      <c r="AC2" s="43" t="s">
        <v>271</v>
      </c>
    </row>
    <row r="3" spans="1:30" ht="15" customHeight="1" x14ac:dyDescent="0.25">
      <c r="A3" s="88" t="s">
        <v>165</v>
      </c>
      <c r="B3" s="90" t="s">
        <v>166</v>
      </c>
      <c r="C3" s="86" t="s">
        <v>263</v>
      </c>
      <c r="D3" s="86" t="s">
        <v>262</v>
      </c>
      <c r="E3" s="28"/>
      <c r="F3" s="11">
        <v>14800</v>
      </c>
      <c r="G3" s="11">
        <v>675</v>
      </c>
      <c r="H3" s="11">
        <v>3500</v>
      </c>
      <c r="I3" s="11">
        <v>1430</v>
      </c>
      <c r="J3" s="11">
        <v>4470</v>
      </c>
      <c r="K3" s="11">
        <v>124</v>
      </c>
      <c r="L3" s="11">
        <v>3220</v>
      </c>
      <c r="M3" s="11">
        <v>9810</v>
      </c>
      <c r="N3" s="11">
        <v>7</v>
      </c>
      <c r="O3" s="11">
        <v>4</v>
      </c>
      <c r="P3" s="11">
        <v>9</v>
      </c>
      <c r="Q3" s="11">
        <v>12200</v>
      </c>
      <c r="R3" s="11">
        <v>8830</v>
      </c>
      <c r="S3" s="11">
        <v>3</v>
      </c>
      <c r="T3" s="11">
        <v>4</v>
      </c>
      <c r="U3" s="11">
        <v>3</v>
      </c>
      <c r="V3" s="11">
        <v>5</v>
      </c>
      <c r="W3" s="11">
        <v>5</v>
      </c>
      <c r="X3" s="11">
        <v>0</v>
      </c>
      <c r="Y3" s="11">
        <v>1</v>
      </c>
      <c r="Z3" s="11">
        <v>0</v>
      </c>
      <c r="AA3" s="11">
        <v>0</v>
      </c>
      <c r="AB3" s="11">
        <v>0</v>
      </c>
      <c r="AC3" s="11" t="s">
        <v>265</v>
      </c>
    </row>
    <row r="4" spans="1:30" x14ac:dyDescent="0.25">
      <c r="A4" s="89"/>
      <c r="B4" s="91"/>
      <c r="C4" s="86"/>
      <c r="D4" s="86"/>
      <c r="E4" s="28"/>
      <c r="F4" s="11">
        <v>12400</v>
      </c>
      <c r="G4" s="11">
        <v>677</v>
      </c>
      <c r="H4" s="11">
        <v>3170</v>
      </c>
      <c r="I4" s="11">
        <v>1300</v>
      </c>
      <c r="J4" s="11">
        <v>4800</v>
      </c>
      <c r="K4" s="11">
        <v>138</v>
      </c>
      <c r="L4" s="11">
        <v>3350</v>
      </c>
      <c r="M4" s="11">
        <v>8060</v>
      </c>
      <c r="N4" s="31">
        <v>1</v>
      </c>
      <c r="O4" s="31">
        <v>1</v>
      </c>
      <c r="P4" s="31">
        <v>2</v>
      </c>
      <c r="Q4" s="11">
        <v>11100</v>
      </c>
      <c r="R4" s="11">
        <v>8900</v>
      </c>
      <c r="S4" s="32">
        <v>3</v>
      </c>
      <c r="T4" s="32">
        <v>4</v>
      </c>
      <c r="U4" s="32">
        <v>3</v>
      </c>
      <c r="V4" s="32">
        <v>5</v>
      </c>
      <c r="W4" s="32">
        <v>5</v>
      </c>
      <c r="X4" s="32">
        <v>1</v>
      </c>
      <c r="Y4" s="32">
        <v>1</v>
      </c>
      <c r="Z4" s="59">
        <v>0</v>
      </c>
      <c r="AA4" s="59">
        <v>1</v>
      </c>
      <c r="AB4" s="59">
        <v>0</v>
      </c>
      <c r="AC4" s="11" t="s">
        <v>249</v>
      </c>
    </row>
    <row r="5" spans="1:30" x14ac:dyDescent="0.25">
      <c r="A5" s="87" t="s">
        <v>226</v>
      </c>
      <c r="B5" s="78"/>
      <c r="C5" s="33"/>
      <c r="D5" s="33"/>
      <c r="E5" s="29"/>
      <c r="F5" s="33"/>
      <c r="G5" s="11"/>
      <c r="H5" s="11"/>
      <c r="I5" s="11"/>
      <c r="J5" s="11"/>
      <c r="K5" s="11"/>
      <c r="L5" s="11"/>
      <c r="M5" s="11"/>
      <c r="N5" s="31" t="s">
        <v>261</v>
      </c>
      <c r="O5" s="31" t="s">
        <v>261</v>
      </c>
      <c r="P5" s="31"/>
      <c r="Q5" s="11"/>
      <c r="R5" s="11"/>
      <c r="S5" s="11"/>
      <c r="T5" s="11"/>
      <c r="U5" s="11"/>
      <c r="V5" s="11"/>
      <c r="W5" s="11"/>
      <c r="X5" s="11">
        <v>1</v>
      </c>
      <c r="Y5" s="11"/>
      <c r="Z5" s="11"/>
      <c r="AA5" s="11"/>
      <c r="AB5" s="11" t="s">
        <v>357</v>
      </c>
      <c r="AC5" s="11" t="s">
        <v>264</v>
      </c>
      <c r="AD5" s="42" t="s">
        <v>267</v>
      </c>
    </row>
    <row r="6" spans="1:30" x14ac:dyDescent="0.25">
      <c r="A6" s="13" t="s">
        <v>14</v>
      </c>
      <c r="B6" s="36" t="s">
        <v>15</v>
      </c>
      <c r="C6" s="37">
        <f>($F6*$F$3+$G6*$G$3+$H6*$H$3+$I6*$I$3+$J6*$J$3+$K6*$K$3+$L6*$L$3+$M6*$M$3+$N6*$N$3+$O6*$O$3+$Q6*$Q$3+$R6*$R$3+$S6*$S$3+$T6*$T$3+$U6*$U$3+$V6*$V$3+$W6*$W$3+$X6*$X$3+$Y6*$Y$3)%</f>
        <v>3921.6</v>
      </c>
      <c r="D6" s="37">
        <f>($F6*$F$4+$G6*$G$4+$H6*$H$4+$I6*$I$4+$J6*$J$4+$K6*$K$4+$L6*$L$4+$M6*$M$4+$N6*$N$4+$O6*$O$4+$Q6*$Q$4+$R6*$R$4+$S6*$S$4+$T6*$T$4+$U6*$U$4+$V6*$V$4+$W6*$W$4+$X6*$X$4+$Y6*$Y$4)%</f>
        <v>3942.8</v>
      </c>
      <c r="E6" s="27"/>
      <c r="F6" s="34"/>
      <c r="G6" s="34"/>
      <c r="H6" s="34">
        <v>44</v>
      </c>
      <c r="I6" s="34">
        <v>4</v>
      </c>
      <c r="J6" s="34">
        <v>52</v>
      </c>
      <c r="K6" s="34"/>
      <c r="L6" s="34"/>
      <c r="M6" s="34"/>
      <c r="N6" s="34"/>
      <c r="O6" s="34"/>
      <c r="P6" s="34"/>
      <c r="Q6" s="34"/>
      <c r="R6" s="34"/>
      <c r="S6" s="34"/>
      <c r="T6" s="34"/>
      <c r="U6" s="34"/>
      <c r="V6" s="34"/>
      <c r="W6" s="34"/>
      <c r="X6" s="34"/>
      <c r="Y6" s="34"/>
      <c r="Z6" s="34"/>
      <c r="AA6" s="35"/>
      <c r="AB6" s="34"/>
      <c r="AD6" s="34">
        <f>SUM(F6:Y6)</f>
        <v>100</v>
      </c>
    </row>
    <row r="7" spans="1:30" x14ac:dyDescent="0.25">
      <c r="A7" s="13" t="s">
        <v>20</v>
      </c>
      <c r="B7" s="36" t="s">
        <v>21</v>
      </c>
      <c r="C7" s="37">
        <f t="shared" ref="C7:C70" si="0">(F7*F$3+G7*G$3+H7*H$3+I7*I$3+J7*J$3+K7*K$3+L7*L$3+M7*M$3+N7*N$3+O7*O$3+Q7*Q$3+R7*R$3+S7*S$3+T7*T$3+U7*U$3+V7*V$3+W7*W$3+X7*X$3+Y7*Y$3)%</f>
        <v>2107</v>
      </c>
      <c r="D7" s="37">
        <f t="shared" ref="D7:D70" si="1">($F7*$F$4+$G7*$G$4+$H7*$H$4+$I7*$I$4+$J7*$J$4+$K7*$K$4+$L7*$L$4+$M7*$M$4+$N7*$N$4+$O7*$O$4+$Q7*$Q$4+$R7*$R$4+$S7*$S$4+$T7*$T$4+$U7*$U$4+$V7*$V$4+$W7*$W$4+$X7*$X$4+$Y7*$Y$4)%</f>
        <v>1923.4</v>
      </c>
      <c r="E7" s="27"/>
      <c r="F7" s="34"/>
      <c r="G7" s="34">
        <v>20</v>
      </c>
      <c r="H7" s="34">
        <v>40</v>
      </c>
      <c r="I7" s="34">
        <v>40</v>
      </c>
      <c r="J7" s="34"/>
      <c r="K7" s="34"/>
      <c r="L7" s="34"/>
      <c r="M7" s="34"/>
      <c r="N7" s="34"/>
      <c r="O7" s="34"/>
      <c r="P7" s="34"/>
      <c r="Q7" s="34"/>
      <c r="R7" s="34"/>
      <c r="S7" s="34"/>
      <c r="T7" s="34"/>
      <c r="U7" s="34"/>
      <c r="V7" s="34"/>
      <c r="W7" s="34"/>
      <c r="X7" s="34"/>
      <c r="Y7" s="34"/>
      <c r="Z7" s="34"/>
      <c r="AA7" s="35"/>
      <c r="AB7" s="34"/>
      <c r="AD7" s="34">
        <f t="shared" ref="AD7:AD70" si="2">SUM(F7:Y7)</f>
        <v>100</v>
      </c>
    </row>
    <row r="8" spans="1:30" x14ac:dyDescent="0.25">
      <c r="A8" s="13" t="s">
        <v>22</v>
      </c>
      <c r="B8" s="36" t="s">
        <v>23</v>
      </c>
      <c r="C8" s="37">
        <f t="shared" si="0"/>
        <v>2803.5</v>
      </c>
      <c r="D8" s="37">
        <f t="shared" si="1"/>
        <v>2546.6999999999998</v>
      </c>
      <c r="E8" s="27"/>
      <c r="F8" s="34"/>
      <c r="G8" s="34">
        <v>10</v>
      </c>
      <c r="H8" s="34">
        <v>70</v>
      </c>
      <c r="I8" s="34">
        <v>20</v>
      </c>
      <c r="J8" s="34"/>
      <c r="K8" s="34"/>
      <c r="L8" s="34"/>
      <c r="M8" s="34"/>
      <c r="N8" s="34"/>
      <c r="O8" s="34"/>
      <c r="P8" s="34"/>
      <c r="Q8" s="34"/>
      <c r="R8" s="34"/>
      <c r="S8" s="34"/>
      <c r="T8" s="34"/>
      <c r="U8" s="34"/>
      <c r="V8" s="34"/>
      <c r="W8" s="34"/>
      <c r="X8" s="34"/>
      <c r="Y8" s="34"/>
      <c r="Z8" s="34"/>
      <c r="AA8" s="35"/>
      <c r="AB8" s="34"/>
      <c r="AD8" s="34">
        <f t="shared" si="2"/>
        <v>100</v>
      </c>
    </row>
    <row r="9" spans="1:30" x14ac:dyDescent="0.25">
      <c r="A9" s="13" t="s">
        <v>24</v>
      </c>
      <c r="B9" s="36" t="s">
        <v>25</v>
      </c>
      <c r="C9" s="37">
        <f t="shared" si="0"/>
        <v>1773.85</v>
      </c>
      <c r="D9" s="37">
        <f t="shared" si="1"/>
        <v>1624.21</v>
      </c>
      <c r="E9" s="27"/>
      <c r="F9" s="34"/>
      <c r="G9" s="34">
        <v>23</v>
      </c>
      <c r="H9" s="34">
        <v>25</v>
      </c>
      <c r="I9" s="34">
        <v>52</v>
      </c>
      <c r="J9" s="34"/>
      <c r="K9" s="34"/>
      <c r="L9" s="34"/>
      <c r="M9" s="34"/>
      <c r="N9" s="34"/>
      <c r="O9" s="34"/>
      <c r="P9" s="34"/>
      <c r="Q9" s="34"/>
      <c r="R9" s="34"/>
      <c r="S9" s="34"/>
      <c r="T9" s="34"/>
      <c r="U9" s="34"/>
      <c r="V9" s="34"/>
      <c r="W9" s="34"/>
      <c r="X9" s="34"/>
      <c r="Y9" s="34"/>
      <c r="Z9" s="34"/>
      <c r="AA9" s="35"/>
      <c r="AB9" s="34"/>
      <c r="AD9" s="34">
        <f t="shared" si="2"/>
        <v>100</v>
      </c>
    </row>
    <row r="10" spans="1:30" x14ac:dyDescent="0.25">
      <c r="A10" s="13" t="s">
        <v>26</v>
      </c>
      <c r="B10" s="36" t="s">
        <v>27</v>
      </c>
      <c r="C10" s="37">
        <f t="shared" si="0"/>
        <v>1627.25</v>
      </c>
      <c r="D10" s="37">
        <f t="shared" si="1"/>
        <v>1487.05</v>
      </c>
      <c r="E10" s="27"/>
      <c r="F10" s="34"/>
      <c r="G10" s="34">
        <v>15</v>
      </c>
      <c r="H10" s="34">
        <v>15</v>
      </c>
      <c r="I10" s="34">
        <v>70</v>
      </c>
      <c r="J10" s="34"/>
      <c r="K10" s="34"/>
      <c r="L10" s="34"/>
      <c r="M10" s="34"/>
      <c r="N10" s="34"/>
      <c r="O10" s="34"/>
      <c r="P10" s="34"/>
      <c r="Q10" s="34"/>
      <c r="R10" s="34"/>
      <c r="S10" s="34"/>
      <c r="T10" s="34"/>
      <c r="U10" s="34"/>
      <c r="V10" s="34"/>
      <c r="W10" s="34"/>
      <c r="X10" s="34"/>
      <c r="Y10" s="34"/>
      <c r="Z10" s="34"/>
      <c r="AA10" s="35"/>
      <c r="AB10" s="34"/>
      <c r="AD10" s="34">
        <f t="shared" si="2"/>
        <v>100</v>
      </c>
    </row>
    <row r="11" spans="1:30" x14ac:dyDescent="0.25">
      <c r="A11" s="13" t="s">
        <v>28</v>
      </c>
      <c r="B11" s="36" t="s">
        <v>29</v>
      </c>
      <c r="C11" s="37">
        <f t="shared" si="0"/>
        <v>1551.75</v>
      </c>
      <c r="D11" s="37">
        <f t="shared" si="1"/>
        <v>1424.75</v>
      </c>
      <c r="E11" s="27"/>
      <c r="F11" s="34"/>
      <c r="G11" s="34">
        <v>25</v>
      </c>
      <c r="H11" s="34">
        <v>15</v>
      </c>
      <c r="I11" s="34">
        <v>60</v>
      </c>
      <c r="J11" s="34"/>
      <c r="K11" s="34"/>
      <c r="L11" s="34"/>
      <c r="M11" s="34"/>
      <c r="N11" s="34"/>
      <c r="O11" s="34"/>
      <c r="P11" s="34"/>
      <c r="Q11" s="34"/>
      <c r="R11" s="34"/>
      <c r="S11" s="34"/>
      <c r="T11" s="34"/>
      <c r="U11" s="34"/>
      <c r="V11" s="34"/>
      <c r="W11" s="34"/>
      <c r="X11" s="34"/>
      <c r="Y11" s="34"/>
      <c r="Z11" s="34"/>
      <c r="AA11" s="35"/>
      <c r="AB11" s="34"/>
      <c r="AD11" s="34">
        <f t="shared" si="2"/>
        <v>100</v>
      </c>
    </row>
    <row r="12" spans="1:30" x14ac:dyDescent="0.25">
      <c r="A12" s="13" t="s">
        <v>30</v>
      </c>
      <c r="B12" s="36" t="s">
        <v>31</v>
      </c>
      <c r="C12" s="37">
        <f t="shared" si="0"/>
        <v>1824.5</v>
      </c>
      <c r="D12" s="37">
        <f t="shared" si="1"/>
        <v>1674.1</v>
      </c>
      <c r="E12" s="27"/>
      <c r="F12" s="34"/>
      <c r="G12" s="34">
        <v>30</v>
      </c>
      <c r="H12" s="34">
        <v>30</v>
      </c>
      <c r="I12" s="34">
        <v>40</v>
      </c>
      <c r="J12" s="34"/>
      <c r="K12" s="34"/>
      <c r="L12" s="34"/>
      <c r="M12" s="34"/>
      <c r="N12" s="34"/>
      <c r="O12" s="34"/>
      <c r="P12" s="34"/>
      <c r="Q12" s="34"/>
      <c r="R12" s="34"/>
      <c r="S12" s="34"/>
      <c r="T12" s="34"/>
      <c r="U12" s="34"/>
      <c r="V12" s="34"/>
      <c r="W12" s="34"/>
      <c r="X12" s="34"/>
      <c r="Y12" s="34"/>
      <c r="Z12" s="34"/>
      <c r="AA12" s="35"/>
      <c r="AB12" s="34"/>
      <c r="AD12" s="34">
        <f t="shared" si="2"/>
        <v>100</v>
      </c>
    </row>
    <row r="13" spans="1:30" x14ac:dyDescent="0.25">
      <c r="A13" s="13" t="s">
        <v>32</v>
      </c>
      <c r="B13" s="36" t="s">
        <v>33</v>
      </c>
      <c r="C13" s="37">
        <f t="shared" si="0"/>
        <v>1462.875</v>
      </c>
      <c r="D13" s="37">
        <f t="shared" si="1"/>
        <v>1331.175</v>
      </c>
      <c r="E13" s="27"/>
      <c r="F13" s="34"/>
      <c r="G13" s="34">
        <v>2.5</v>
      </c>
      <c r="H13" s="34">
        <v>2.5</v>
      </c>
      <c r="I13" s="34">
        <v>95</v>
      </c>
      <c r="J13" s="34"/>
      <c r="K13" s="34"/>
      <c r="L13" s="34"/>
      <c r="M13" s="34"/>
      <c r="N13" s="34"/>
      <c r="O13" s="34"/>
      <c r="P13" s="34"/>
      <c r="Q13" s="34"/>
      <c r="R13" s="34"/>
      <c r="S13" s="34"/>
      <c r="T13" s="34"/>
      <c r="U13" s="34"/>
      <c r="V13" s="34"/>
      <c r="W13" s="34"/>
      <c r="X13" s="34"/>
      <c r="Y13" s="34"/>
      <c r="Z13" s="34"/>
      <c r="AA13" s="35"/>
      <c r="AB13" s="34"/>
      <c r="AD13" s="34">
        <f t="shared" si="2"/>
        <v>100</v>
      </c>
    </row>
    <row r="14" spans="1:30" x14ac:dyDescent="0.25">
      <c r="A14" s="13" t="s">
        <v>34</v>
      </c>
      <c r="B14" s="36" t="s">
        <v>35</v>
      </c>
      <c r="C14" s="37">
        <f t="shared" si="0"/>
        <v>1495.125</v>
      </c>
      <c r="D14" s="37">
        <f t="shared" si="1"/>
        <v>1378.0250000000001</v>
      </c>
      <c r="E14" s="27"/>
      <c r="F14" s="34"/>
      <c r="G14" s="34">
        <v>32.5</v>
      </c>
      <c r="H14" s="34">
        <v>15</v>
      </c>
      <c r="I14" s="34">
        <v>52.5</v>
      </c>
      <c r="J14" s="34"/>
      <c r="K14" s="34"/>
      <c r="L14" s="34"/>
      <c r="M14" s="34"/>
      <c r="N14" s="34"/>
      <c r="O14" s="34"/>
      <c r="P14" s="34"/>
      <c r="Q14" s="34"/>
      <c r="R14" s="34"/>
      <c r="S14" s="34"/>
      <c r="T14" s="34"/>
      <c r="U14" s="34"/>
      <c r="V14" s="34"/>
      <c r="W14" s="34"/>
      <c r="X14" s="34"/>
      <c r="Y14" s="34"/>
      <c r="Z14" s="34"/>
      <c r="AA14" s="35"/>
      <c r="AB14" s="34"/>
      <c r="AD14" s="34">
        <f t="shared" si="2"/>
        <v>100</v>
      </c>
    </row>
    <row r="15" spans="1:30" x14ac:dyDescent="0.25">
      <c r="A15" s="13" t="s">
        <v>42</v>
      </c>
      <c r="B15" s="36" t="s">
        <v>43</v>
      </c>
      <c r="C15" s="37">
        <f t="shared" si="0"/>
        <v>2087.5</v>
      </c>
      <c r="D15" s="37">
        <f t="shared" si="1"/>
        <v>1923.5</v>
      </c>
      <c r="E15" s="27"/>
      <c r="F15" s="34"/>
      <c r="G15" s="34">
        <v>50</v>
      </c>
      <c r="H15" s="34">
        <v>50</v>
      </c>
      <c r="I15" s="34"/>
      <c r="J15" s="34"/>
      <c r="K15" s="34"/>
      <c r="L15" s="34"/>
      <c r="M15" s="34"/>
      <c r="N15" s="34"/>
      <c r="O15" s="34"/>
      <c r="P15" s="34"/>
      <c r="Q15" s="34"/>
      <c r="R15" s="34"/>
      <c r="S15" s="34"/>
      <c r="T15" s="34"/>
      <c r="U15" s="34"/>
      <c r="V15" s="34"/>
      <c r="W15" s="34"/>
      <c r="X15" s="34"/>
      <c r="Y15" s="34"/>
      <c r="Z15" s="34"/>
      <c r="AA15" s="35"/>
      <c r="AB15" s="34"/>
      <c r="AD15" s="34">
        <f t="shared" si="2"/>
        <v>100</v>
      </c>
    </row>
    <row r="16" spans="1:30" x14ac:dyDescent="0.25">
      <c r="A16" s="13" t="s">
        <v>44</v>
      </c>
      <c r="B16" s="36" t="s">
        <v>45</v>
      </c>
      <c r="C16" s="37">
        <f t="shared" si="0"/>
        <v>2228.75</v>
      </c>
      <c r="D16" s="37">
        <f t="shared" si="1"/>
        <v>2048.15</v>
      </c>
      <c r="E16" s="27"/>
      <c r="F16" s="34"/>
      <c r="G16" s="34">
        <v>45</v>
      </c>
      <c r="H16" s="34">
        <v>55</v>
      </c>
      <c r="I16" s="34"/>
      <c r="J16" s="34"/>
      <c r="K16" s="34"/>
      <c r="L16" s="34"/>
      <c r="M16" s="34"/>
      <c r="N16" s="34"/>
      <c r="O16" s="34"/>
      <c r="P16" s="34"/>
      <c r="Q16" s="34"/>
      <c r="R16" s="34"/>
      <c r="S16" s="34"/>
      <c r="T16" s="34"/>
      <c r="U16" s="34"/>
      <c r="V16" s="34"/>
      <c r="W16" s="34"/>
      <c r="X16" s="34"/>
      <c r="Y16" s="34"/>
      <c r="Z16" s="34"/>
      <c r="AA16" s="35"/>
      <c r="AB16" s="34"/>
      <c r="AD16" s="34">
        <f t="shared" si="2"/>
        <v>100</v>
      </c>
    </row>
    <row r="17" spans="1:30" x14ac:dyDescent="0.25">
      <c r="A17" s="13" t="s">
        <v>51</v>
      </c>
      <c r="B17" s="36" t="s">
        <v>52</v>
      </c>
      <c r="C17" s="37">
        <f t="shared" si="0"/>
        <v>2053.19</v>
      </c>
      <c r="D17" s="37">
        <f t="shared" si="1"/>
        <v>1945.09</v>
      </c>
      <c r="E17" s="27"/>
      <c r="F17" s="34"/>
      <c r="G17" s="34"/>
      <c r="H17" s="34"/>
      <c r="I17" s="34">
        <v>88</v>
      </c>
      <c r="J17" s="34"/>
      <c r="K17" s="34"/>
      <c r="L17" s="34"/>
      <c r="M17" s="34"/>
      <c r="N17" s="34"/>
      <c r="O17" s="34"/>
      <c r="P17" s="34"/>
      <c r="Q17" s="34"/>
      <c r="R17" s="34">
        <v>9</v>
      </c>
      <c r="S17" s="34"/>
      <c r="T17" s="34"/>
      <c r="U17" s="34">
        <v>3</v>
      </c>
      <c r="V17" s="34"/>
      <c r="W17" s="34"/>
      <c r="X17" s="34"/>
      <c r="Y17" s="34"/>
      <c r="Z17" s="34"/>
      <c r="AA17" s="35"/>
      <c r="AB17" s="34"/>
      <c r="AD17" s="34">
        <f t="shared" si="2"/>
        <v>100</v>
      </c>
    </row>
    <row r="18" spans="1:30" x14ac:dyDescent="0.25">
      <c r="A18" s="13" t="s">
        <v>63</v>
      </c>
      <c r="B18" s="36" t="s">
        <v>64</v>
      </c>
      <c r="C18" s="37">
        <f t="shared" si="0"/>
        <v>2346.136</v>
      </c>
      <c r="D18" s="37">
        <f t="shared" si="1"/>
        <v>2127.3560000000002</v>
      </c>
      <c r="E18" s="27"/>
      <c r="F18" s="34"/>
      <c r="G18" s="34"/>
      <c r="H18" s="34">
        <v>46.6</v>
      </c>
      <c r="I18" s="34">
        <v>50</v>
      </c>
      <c r="J18" s="34"/>
      <c r="K18" s="34"/>
      <c r="L18" s="34"/>
      <c r="M18" s="34"/>
      <c r="N18" s="34"/>
      <c r="O18" s="34"/>
      <c r="P18" s="34"/>
      <c r="Q18" s="34"/>
      <c r="R18" s="34"/>
      <c r="S18" s="34"/>
      <c r="T18" s="34">
        <v>3.4</v>
      </c>
      <c r="U18" s="34"/>
      <c r="V18" s="34"/>
      <c r="W18" s="34"/>
      <c r="X18" s="34"/>
      <c r="Y18" s="34"/>
      <c r="Z18" s="34"/>
      <c r="AA18" s="35"/>
      <c r="AB18" s="34"/>
      <c r="AD18" s="34">
        <f t="shared" si="2"/>
        <v>100</v>
      </c>
    </row>
    <row r="19" spans="1:30" x14ac:dyDescent="0.25">
      <c r="A19" s="13" t="s">
        <v>65</v>
      </c>
      <c r="B19" s="36" t="s">
        <v>66</v>
      </c>
      <c r="C19" s="37">
        <f t="shared" si="0"/>
        <v>3026.7979999999998</v>
      </c>
      <c r="D19" s="37">
        <f t="shared" si="1"/>
        <v>2742.308</v>
      </c>
      <c r="E19" s="27"/>
      <c r="F19" s="34"/>
      <c r="G19" s="34"/>
      <c r="H19" s="34">
        <v>79</v>
      </c>
      <c r="I19" s="34">
        <v>18.3</v>
      </c>
      <c r="J19" s="34"/>
      <c r="K19" s="34"/>
      <c r="L19" s="34"/>
      <c r="M19" s="34"/>
      <c r="N19" s="34"/>
      <c r="O19" s="34"/>
      <c r="P19" s="34"/>
      <c r="Q19" s="34"/>
      <c r="R19" s="34"/>
      <c r="S19" s="34"/>
      <c r="T19" s="34">
        <v>2.7</v>
      </c>
      <c r="U19" s="34"/>
      <c r="V19" s="34"/>
      <c r="W19" s="34"/>
      <c r="X19" s="34"/>
      <c r="Y19" s="34"/>
      <c r="Z19" s="34"/>
      <c r="AA19" s="35"/>
      <c r="AB19" s="34"/>
      <c r="AD19" s="34">
        <f t="shared" si="2"/>
        <v>100</v>
      </c>
    </row>
    <row r="20" spans="1:30" x14ac:dyDescent="0.25">
      <c r="A20" s="13" t="s">
        <v>67</v>
      </c>
      <c r="B20" s="36" t="s">
        <v>68</v>
      </c>
      <c r="C20" s="37">
        <f t="shared" si="0"/>
        <v>1809.4079999999999</v>
      </c>
      <c r="D20" s="37">
        <f t="shared" si="1"/>
        <v>1642.6179999999999</v>
      </c>
      <c r="E20" s="27"/>
      <c r="F20" s="34"/>
      <c r="G20" s="34"/>
      <c r="H20" s="34">
        <v>19.5</v>
      </c>
      <c r="I20" s="34">
        <v>78.8</v>
      </c>
      <c r="J20" s="34"/>
      <c r="K20" s="34"/>
      <c r="L20" s="34"/>
      <c r="M20" s="34"/>
      <c r="N20" s="34"/>
      <c r="O20" s="34"/>
      <c r="P20" s="34"/>
      <c r="Q20" s="34"/>
      <c r="R20" s="34"/>
      <c r="S20" s="34"/>
      <c r="T20" s="34">
        <v>1.7</v>
      </c>
      <c r="U20" s="34"/>
      <c r="V20" s="34"/>
      <c r="W20" s="34"/>
      <c r="X20" s="34"/>
      <c r="Y20" s="34"/>
      <c r="Z20" s="34"/>
      <c r="AA20" s="35"/>
      <c r="AB20" s="34"/>
      <c r="AD20" s="34">
        <f t="shared" si="2"/>
        <v>100</v>
      </c>
    </row>
    <row r="21" spans="1:30" x14ac:dyDescent="0.25">
      <c r="A21" s="13" t="s">
        <v>71</v>
      </c>
      <c r="B21" s="36" t="s">
        <v>72</v>
      </c>
      <c r="C21" s="37">
        <f t="shared" si="0"/>
        <v>2966.7</v>
      </c>
      <c r="D21" s="37">
        <f t="shared" si="1"/>
        <v>2687.94</v>
      </c>
      <c r="E21" s="27"/>
      <c r="F21" s="34"/>
      <c r="G21" s="34"/>
      <c r="H21" s="34">
        <v>77</v>
      </c>
      <c r="I21" s="34">
        <v>19</v>
      </c>
      <c r="J21" s="34"/>
      <c r="K21" s="34"/>
      <c r="L21" s="34"/>
      <c r="M21" s="34"/>
      <c r="N21" s="34"/>
      <c r="O21" s="34"/>
      <c r="P21" s="34"/>
      <c r="Q21" s="34"/>
      <c r="R21" s="34"/>
      <c r="S21" s="34"/>
      <c r="T21" s="34"/>
      <c r="U21" s="34"/>
      <c r="V21" s="34"/>
      <c r="W21" s="34"/>
      <c r="X21" s="34">
        <v>4</v>
      </c>
      <c r="Y21" s="34"/>
      <c r="Z21" s="34"/>
      <c r="AA21" s="35"/>
      <c r="AB21" s="34"/>
      <c r="AD21" s="34">
        <f t="shared" si="2"/>
        <v>100</v>
      </c>
    </row>
    <row r="22" spans="1:30" x14ac:dyDescent="0.25">
      <c r="A22" s="13" t="s">
        <v>73</v>
      </c>
      <c r="B22" s="36" t="s">
        <v>74</v>
      </c>
      <c r="C22" s="37">
        <f t="shared" si="0"/>
        <v>2383.9</v>
      </c>
      <c r="D22" s="37">
        <f t="shared" si="1"/>
        <v>2161.4850000000001</v>
      </c>
      <c r="E22" s="27"/>
      <c r="F22" s="34"/>
      <c r="G22" s="34"/>
      <c r="H22" s="34">
        <v>48.5</v>
      </c>
      <c r="I22" s="34">
        <v>48</v>
      </c>
      <c r="J22" s="34"/>
      <c r="K22" s="34"/>
      <c r="L22" s="34"/>
      <c r="M22" s="34"/>
      <c r="N22" s="34"/>
      <c r="O22" s="34"/>
      <c r="P22" s="34"/>
      <c r="Q22" s="34"/>
      <c r="R22" s="34"/>
      <c r="S22" s="34"/>
      <c r="T22" s="34"/>
      <c r="U22" s="34"/>
      <c r="V22" s="34"/>
      <c r="W22" s="34"/>
      <c r="X22" s="34">
        <v>3.5</v>
      </c>
      <c r="Y22" s="34"/>
      <c r="Z22" s="34"/>
      <c r="AA22" s="35"/>
      <c r="AB22" s="34"/>
      <c r="AD22" s="34">
        <f t="shared" si="2"/>
        <v>100</v>
      </c>
    </row>
    <row r="23" spans="1:30" x14ac:dyDescent="0.25">
      <c r="A23" s="13" t="s">
        <v>77</v>
      </c>
      <c r="B23" s="36" t="s">
        <v>78</v>
      </c>
      <c r="C23" s="37">
        <f t="shared" si="0"/>
        <v>2630.6</v>
      </c>
      <c r="D23" s="37">
        <f t="shared" si="1"/>
        <v>2384.6</v>
      </c>
      <c r="E23" s="27"/>
      <c r="F23" s="34"/>
      <c r="G23" s="34"/>
      <c r="H23" s="34">
        <v>58</v>
      </c>
      <c r="I23" s="34">
        <v>42</v>
      </c>
      <c r="J23" s="34"/>
      <c r="K23" s="34"/>
      <c r="L23" s="34"/>
      <c r="M23" s="34"/>
      <c r="N23" s="34"/>
      <c r="O23" s="34"/>
      <c r="P23" s="34"/>
      <c r="Q23" s="34"/>
      <c r="R23" s="34"/>
      <c r="S23" s="34"/>
      <c r="T23" s="34"/>
      <c r="U23" s="34"/>
      <c r="V23" s="34"/>
      <c r="W23" s="34"/>
      <c r="X23" s="34"/>
      <c r="Y23" s="34"/>
      <c r="Z23" s="34"/>
      <c r="AA23" s="35"/>
      <c r="AB23" s="34"/>
      <c r="AD23" s="34">
        <f t="shared" si="2"/>
        <v>100</v>
      </c>
    </row>
    <row r="24" spans="1:30" x14ac:dyDescent="0.25">
      <c r="A24" s="13" t="s">
        <v>79</v>
      </c>
      <c r="B24" s="36" t="s">
        <v>80</v>
      </c>
      <c r="C24" s="37">
        <f t="shared" si="0"/>
        <v>3189.5</v>
      </c>
      <c r="D24" s="37">
        <f t="shared" si="1"/>
        <v>2889.5</v>
      </c>
      <c r="E24" s="27"/>
      <c r="F24" s="34"/>
      <c r="G24" s="34"/>
      <c r="H24" s="34">
        <v>85</v>
      </c>
      <c r="I24" s="34">
        <v>15</v>
      </c>
      <c r="J24" s="34"/>
      <c r="K24" s="34"/>
      <c r="L24" s="34"/>
      <c r="M24" s="34"/>
      <c r="N24" s="34"/>
      <c r="O24" s="34"/>
      <c r="P24" s="34"/>
      <c r="Q24" s="34"/>
      <c r="R24" s="34"/>
      <c r="S24" s="34"/>
      <c r="T24" s="34"/>
      <c r="U24" s="34"/>
      <c r="V24" s="34"/>
      <c r="W24" s="34"/>
      <c r="X24" s="34"/>
      <c r="Y24" s="34"/>
      <c r="Z24" s="34"/>
      <c r="AA24" s="35"/>
      <c r="AB24" s="34"/>
      <c r="AD24" s="34">
        <f t="shared" si="2"/>
        <v>100</v>
      </c>
    </row>
    <row r="25" spans="1:30" x14ac:dyDescent="0.25">
      <c r="A25" s="13" t="s">
        <v>81</v>
      </c>
      <c r="B25" s="36" t="s">
        <v>82</v>
      </c>
      <c r="C25" s="37">
        <f t="shared" si="0"/>
        <v>3143.0520000000001</v>
      </c>
      <c r="D25" s="37">
        <f t="shared" si="1"/>
        <v>2847.2719999999999</v>
      </c>
      <c r="E25" s="27"/>
      <c r="F25" s="34"/>
      <c r="G25" s="34"/>
      <c r="H25" s="34">
        <v>85.1</v>
      </c>
      <c r="I25" s="34">
        <v>11.5</v>
      </c>
      <c r="J25" s="34"/>
      <c r="K25" s="34"/>
      <c r="L25" s="34"/>
      <c r="M25" s="34"/>
      <c r="N25" s="34"/>
      <c r="O25" s="34"/>
      <c r="P25" s="34"/>
      <c r="Q25" s="34"/>
      <c r="R25" s="34"/>
      <c r="S25" s="34"/>
      <c r="T25" s="34"/>
      <c r="U25" s="34">
        <v>3.4</v>
      </c>
      <c r="V25" s="34"/>
      <c r="W25" s="34"/>
      <c r="X25" s="34"/>
      <c r="Y25" s="34"/>
      <c r="Z25" s="34"/>
      <c r="AA25" s="35"/>
      <c r="AB25" s="34"/>
      <c r="AD25" s="34">
        <f t="shared" si="2"/>
        <v>100</v>
      </c>
    </row>
    <row r="26" spans="1:30" x14ac:dyDescent="0.25">
      <c r="A26" s="13" t="s">
        <v>83</v>
      </c>
      <c r="B26" s="36" t="s">
        <v>84</v>
      </c>
      <c r="C26" s="37">
        <f t="shared" si="0"/>
        <v>2525.69</v>
      </c>
      <c r="D26" s="37">
        <f t="shared" si="1"/>
        <v>2289.59</v>
      </c>
      <c r="E26" s="27"/>
      <c r="F26" s="34"/>
      <c r="G26" s="34"/>
      <c r="H26" s="34">
        <v>55</v>
      </c>
      <c r="I26" s="34">
        <v>42</v>
      </c>
      <c r="J26" s="34"/>
      <c r="K26" s="34"/>
      <c r="L26" s="34"/>
      <c r="M26" s="34"/>
      <c r="N26" s="34"/>
      <c r="O26" s="34"/>
      <c r="P26" s="34"/>
      <c r="Q26" s="34"/>
      <c r="R26" s="34"/>
      <c r="S26" s="34"/>
      <c r="T26" s="34"/>
      <c r="U26" s="34">
        <v>3</v>
      </c>
      <c r="V26" s="34"/>
      <c r="W26" s="34"/>
      <c r="X26" s="34"/>
      <c r="Y26" s="34"/>
      <c r="Z26" s="34"/>
      <c r="AA26" s="35"/>
      <c r="AB26" s="34"/>
      <c r="AD26" s="34">
        <f t="shared" si="2"/>
        <v>100</v>
      </c>
    </row>
    <row r="27" spans="1:30" x14ac:dyDescent="0.25">
      <c r="A27" s="13" t="s">
        <v>85</v>
      </c>
      <c r="B27" s="36" t="s">
        <v>86</v>
      </c>
      <c r="C27" s="37">
        <f t="shared" si="0"/>
        <v>3084.59</v>
      </c>
      <c r="D27" s="37">
        <f t="shared" si="1"/>
        <v>2794.49</v>
      </c>
      <c r="E27" s="27"/>
      <c r="F27" s="34"/>
      <c r="G27" s="34"/>
      <c r="H27" s="34">
        <v>82</v>
      </c>
      <c r="I27" s="34">
        <v>15</v>
      </c>
      <c r="J27" s="34"/>
      <c r="K27" s="34"/>
      <c r="L27" s="34"/>
      <c r="M27" s="34"/>
      <c r="N27" s="34"/>
      <c r="O27" s="34"/>
      <c r="P27" s="34"/>
      <c r="Q27" s="34"/>
      <c r="R27" s="34"/>
      <c r="S27" s="34"/>
      <c r="T27" s="34"/>
      <c r="U27" s="34">
        <v>3</v>
      </c>
      <c r="V27" s="34"/>
      <c r="W27" s="34"/>
      <c r="X27" s="34"/>
      <c r="Y27" s="34"/>
      <c r="Z27" s="34"/>
      <c r="AA27" s="35"/>
      <c r="AB27" s="34"/>
      <c r="AD27" s="34">
        <f t="shared" si="2"/>
        <v>100</v>
      </c>
    </row>
    <row r="28" spans="1:30" x14ac:dyDescent="0.25">
      <c r="A28" s="13" t="s">
        <v>87</v>
      </c>
      <c r="B28" s="36" t="s">
        <v>88</v>
      </c>
      <c r="C28" s="37">
        <f t="shared" si="0"/>
        <v>2729.0520000000001</v>
      </c>
      <c r="D28" s="37">
        <f t="shared" si="1"/>
        <v>2473.2719999999999</v>
      </c>
      <c r="E28" s="27"/>
      <c r="F28" s="34"/>
      <c r="G28" s="34"/>
      <c r="H28" s="34">
        <v>65.099999999999994</v>
      </c>
      <c r="I28" s="34">
        <v>31.5</v>
      </c>
      <c r="J28" s="34"/>
      <c r="K28" s="34"/>
      <c r="L28" s="34"/>
      <c r="M28" s="34"/>
      <c r="N28" s="34"/>
      <c r="O28" s="34"/>
      <c r="P28" s="34"/>
      <c r="Q28" s="34"/>
      <c r="R28" s="34"/>
      <c r="S28" s="34"/>
      <c r="T28" s="34"/>
      <c r="U28" s="34">
        <v>3.4</v>
      </c>
      <c r="V28" s="34"/>
      <c r="W28" s="34"/>
      <c r="X28" s="34"/>
      <c r="Y28" s="34"/>
      <c r="Z28" s="34"/>
      <c r="AA28" s="35"/>
      <c r="AB28" s="34"/>
      <c r="AD28" s="34">
        <f t="shared" si="2"/>
        <v>100</v>
      </c>
    </row>
    <row r="29" spans="1:30" x14ac:dyDescent="0.25">
      <c r="A29" s="13" t="s">
        <v>89</v>
      </c>
      <c r="B29" s="36" t="s">
        <v>90</v>
      </c>
      <c r="C29" s="37">
        <f t="shared" si="0"/>
        <v>2592.0709999999999</v>
      </c>
      <c r="D29" s="37">
        <f t="shared" si="1"/>
        <v>2349.5810000000001</v>
      </c>
      <c r="E29" s="27"/>
      <c r="F29" s="34"/>
      <c r="G29" s="34"/>
      <c r="H29" s="34">
        <v>58</v>
      </c>
      <c r="I29" s="34">
        <v>39.299999999999997</v>
      </c>
      <c r="J29" s="34"/>
      <c r="K29" s="34"/>
      <c r="L29" s="34"/>
      <c r="M29" s="34"/>
      <c r="N29" s="34"/>
      <c r="O29" s="34"/>
      <c r="P29" s="34"/>
      <c r="Q29" s="34"/>
      <c r="R29" s="34"/>
      <c r="S29" s="34"/>
      <c r="T29" s="34"/>
      <c r="U29" s="34">
        <v>2.7</v>
      </c>
      <c r="V29" s="34"/>
      <c r="W29" s="34"/>
      <c r="X29" s="34"/>
      <c r="Y29" s="34"/>
      <c r="Z29" s="34"/>
      <c r="AA29" s="35"/>
      <c r="AB29" s="34"/>
      <c r="AD29" s="34">
        <f t="shared" si="2"/>
        <v>100</v>
      </c>
    </row>
    <row r="30" spans="1:30" x14ac:dyDescent="0.25">
      <c r="A30" s="13" t="s">
        <v>91</v>
      </c>
      <c r="B30" s="36" t="s">
        <v>248</v>
      </c>
      <c r="C30" s="37">
        <f t="shared" si="0"/>
        <v>2280.25</v>
      </c>
      <c r="D30" s="37">
        <f t="shared" si="1"/>
        <v>2273.75</v>
      </c>
      <c r="E30" s="27"/>
      <c r="F30" s="34"/>
      <c r="G30" s="34"/>
      <c r="H30" s="34"/>
      <c r="I30" s="34">
        <v>52.5</v>
      </c>
      <c r="J30" s="34"/>
      <c r="K30" s="34"/>
      <c r="L30" s="34">
        <v>47.5</v>
      </c>
      <c r="M30" s="34"/>
      <c r="N30" s="34"/>
      <c r="O30" s="34"/>
      <c r="P30" s="34"/>
      <c r="Q30" s="34"/>
      <c r="R30" s="34"/>
      <c r="S30" s="34"/>
      <c r="T30" s="34"/>
      <c r="U30" s="34"/>
      <c r="V30" s="34"/>
      <c r="W30" s="34"/>
      <c r="X30" s="34"/>
      <c r="Y30" s="34"/>
      <c r="Z30" s="34"/>
      <c r="AA30" s="35"/>
      <c r="AB30" s="34"/>
      <c r="AD30" s="34">
        <f t="shared" si="2"/>
        <v>100</v>
      </c>
    </row>
    <row r="31" spans="1:30" x14ac:dyDescent="0.25">
      <c r="A31" s="13" t="s">
        <v>92</v>
      </c>
      <c r="B31" s="36" t="s">
        <v>93</v>
      </c>
      <c r="C31" s="37">
        <f t="shared" si="0"/>
        <v>2439.6970000000001</v>
      </c>
      <c r="D31" s="37">
        <f t="shared" si="1"/>
        <v>2211.9470000000001</v>
      </c>
      <c r="E31" s="27"/>
      <c r="F31" s="34"/>
      <c r="G31" s="34"/>
      <c r="H31" s="34">
        <v>50.5</v>
      </c>
      <c r="I31" s="34">
        <v>47</v>
      </c>
      <c r="J31" s="34"/>
      <c r="K31" s="34"/>
      <c r="L31" s="34"/>
      <c r="M31" s="34"/>
      <c r="N31" s="34"/>
      <c r="O31" s="34"/>
      <c r="P31" s="34"/>
      <c r="Q31" s="34"/>
      <c r="R31" s="34"/>
      <c r="S31" s="34"/>
      <c r="T31" s="34">
        <v>1</v>
      </c>
      <c r="U31" s="34">
        <v>0.9</v>
      </c>
      <c r="V31" s="34"/>
      <c r="W31" s="34">
        <v>0.6</v>
      </c>
      <c r="X31" s="34"/>
      <c r="Y31" s="34"/>
      <c r="Z31" s="34"/>
      <c r="AA31" s="35"/>
      <c r="AB31" s="34"/>
      <c r="AD31" s="34">
        <f t="shared" si="2"/>
        <v>100</v>
      </c>
    </row>
    <row r="32" spans="1:30" x14ac:dyDescent="0.25">
      <c r="A32" s="13" t="s">
        <v>94</v>
      </c>
      <c r="B32" s="36" t="s">
        <v>95</v>
      </c>
      <c r="C32" s="37">
        <f t="shared" si="0"/>
        <v>1505.125</v>
      </c>
      <c r="D32" s="37">
        <f t="shared" si="1"/>
        <v>1430.7449999999999</v>
      </c>
      <c r="E32" s="27"/>
      <c r="F32" s="34"/>
      <c r="G32" s="34">
        <v>18.5</v>
      </c>
      <c r="H32" s="34"/>
      <c r="I32" s="34">
        <v>69.5</v>
      </c>
      <c r="J32" s="34"/>
      <c r="K32" s="34"/>
      <c r="L32" s="34">
        <v>12</v>
      </c>
      <c r="M32" s="34"/>
      <c r="N32" s="34"/>
      <c r="O32" s="34"/>
      <c r="P32" s="34"/>
      <c r="Q32" s="34"/>
      <c r="R32" s="34"/>
      <c r="S32" s="34"/>
      <c r="T32" s="34"/>
      <c r="U32" s="34"/>
      <c r="V32" s="34"/>
      <c r="W32" s="34"/>
      <c r="X32" s="34"/>
      <c r="Y32" s="34"/>
      <c r="Z32" s="34"/>
      <c r="AA32" s="35"/>
      <c r="AB32" s="34"/>
      <c r="AD32" s="34">
        <f t="shared" si="2"/>
        <v>100</v>
      </c>
    </row>
    <row r="33" spans="1:30" x14ac:dyDescent="0.25">
      <c r="A33" s="13" t="s">
        <v>96</v>
      </c>
      <c r="B33" s="36" t="s">
        <v>97</v>
      </c>
      <c r="C33" s="37">
        <f t="shared" si="0"/>
        <v>1508.4820000000002</v>
      </c>
      <c r="D33" s="37">
        <f t="shared" si="1"/>
        <v>1370.7520000000002</v>
      </c>
      <c r="E33" s="27"/>
      <c r="F33" s="34"/>
      <c r="G33" s="34"/>
      <c r="H33" s="34">
        <v>5.0999999999999996</v>
      </c>
      <c r="I33" s="34">
        <v>93</v>
      </c>
      <c r="J33" s="34"/>
      <c r="K33" s="34"/>
      <c r="L33" s="34"/>
      <c r="M33" s="34"/>
      <c r="N33" s="34"/>
      <c r="O33" s="34"/>
      <c r="P33" s="34"/>
      <c r="Q33" s="34"/>
      <c r="R33" s="34"/>
      <c r="S33" s="34"/>
      <c r="T33" s="34">
        <v>1.3</v>
      </c>
      <c r="U33" s="34"/>
      <c r="V33" s="34"/>
      <c r="W33" s="34">
        <v>0.6</v>
      </c>
      <c r="X33" s="34"/>
      <c r="Y33" s="34"/>
      <c r="Z33" s="34"/>
      <c r="AA33" s="35"/>
      <c r="AB33" s="34"/>
      <c r="AD33" s="34">
        <f t="shared" si="2"/>
        <v>99.999999999999986</v>
      </c>
    </row>
    <row r="34" spans="1:30" x14ac:dyDescent="0.25">
      <c r="A34" s="13" t="s">
        <v>98</v>
      </c>
      <c r="B34" s="36" t="s">
        <v>99</v>
      </c>
      <c r="C34" s="37">
        <f t="shared" si="0"/>
        <v>2138.25</v>
      </c>
      <c r="D34" s="37">
        <f t="shared" si="1"/>
        <v>2024.05</v>
      </c>
      <c r="E34" s="27"/>
      <c r="F34" s="34"/>
      <c r="G34" s="34">
        <v>15</v>
      </c>
      <c r="H34" s="34">
        <v>25</v>
      </c>
      <c r="I34" s="34">
        <v>50</v>
      </c>
      <c r="J34" s="34">
        <v>10</v>
      </c>
      <c r="K34" s="34"/>
      <c r="L34" s="34"/>
      <c r="M34" s="34"/>
      <c r="N34" s="34"/>
      <c r="O34" s="34"/>
      <c r="P34" s="34"/>
      <c r="Q34" s="34"/>
      <c r="R34" s="34"/>
      <c r="S34" s="34"/>
      <c r="T34" s="34"/>
      <c r="U34" s="34"/>
      <c r="V34" s="34"/>
      <c r="W34" s="34"/>
      <c r="X34" s="34"/>
      <c r="Y34" s="34"/>
      <c r="Z34" s="34"/>
      <c r="AA34" s="35"/>
      <c r="AB34" s="34"/>
      <c r="AD34" s="34">
        <f t="shared" si="2"/>
        <v>100</v>
      </c>
    </row>
    <row r="35" spans="1:30" x14ac:dyDescent="0.25">
      <c r="A35" s="13" t="s">
        <v>100</v>
      </c>
      <c r="B35" s="36" t="s">
        <v>101</v>
      </c>
      <c r="C35" s="37">
        <f t="shared" si="0"/>
        <v>3606.5749999999998</v>
      </c>
      <c r="D35" s="37">
        <f t="shared" si="1"/>
        <v>3416.8249999999998</v>
      </c>
      <c r="E35" s="27"/>
      <c r="F35" s="34"/>
      <c r="G35" s="34"/>
      <c r="H35" s="34">
        <v>77.5</v>
      </c>
      <c r="I35" s="34"/>
      <c r="J35" s="34">
        <v>20</v>
      </c>
      <c r="K35" s="34"/>
      <c r="L35" s="34"/>
      <c r="M35" s="34"/>
      <c r="N35" s="34"/>
      <c r="O35" s="34"/>
      <c r="P35" s="34"/>
      <c r="Q35" s="34"/>
      <c r="R35" s="34"/>
      <c r="S35" s="34">
        <v>0.6</v>
      </c>
      <c r="T35" s="34"/>
      <c r="U35" s="34">
        <v>1.9</v>
      </c>
      <c r="V35" s="34"/>
      <c r="W35" s="34"/>
      <c r="X35" s="34"/>
      <c r="Y35" s="34"/>
      <c r="Z35" s="34"/>
      <c r="AA35" s="35"/>
      <c r="AB35" s="34"/>
      <c r="AD35" s="34">
        <f t="shared" si="2"/>
        <v>100</v>
      </c>
    </row>
    <row r="36" spans="1:30" x14ac:dyDescent="0.25">
      <c r="A36" s="13" t="s">
        <v>102</v>
      </c>
      <c r="B36" s="36" t="s">
        <v>103</v>
      </c>
      <c r="C36" s="37">
        <f t="shared" si="0"/>
        <v>13.3</v>
      </c>
      <c r="D36" s="37">
        <f t="shared" si="1"/>
        <v>15.3</v>
      </c>
      <c r="E36" s="27"/>
      <c r="F36" s="34"/>
      <c r="G36" s="34"/>
      <c r="H36" s="34"/>
      <c r="I36" s="34"/>
      <c r="J36" s="34"/>
      <c r="K36" s="34">
        <v>10</v>
      </c>
      <c r="L36" s="34"/>
      <c r="M36" s="34"/>
      <c r="N36" s="34"/>
      <c r="O36" s="34"/>
      <c r="P36" s="34"/>
      <c r="Q36" s="34"/>
      <c r="R36" s="34"/>
      <c r="S36" s="34"/>
      <c r="T36" s="34"/>
      <c r="U36" s="34">
        <v>30</v>
      </c>
      <c r="V36" s="34"/>
      <c r="W36" s="34"/>
      <c r="X36" s="34">
        <v>60</v>
      </c>
      <c r="Y36" s="34"/>
      <c r="Z36" s="34"/>
      <c r="AA36" s="35"/>
      <c r="AB36" s="34"/>
      <c r="AD36" s="34">
        <f t="shared" si="2"/>
        <v>100</v>
      </c>
    </row>
    <row r="37" spans="1:30" x14ac:dyDescent="0.25">
      <c r="A37" s="13" t="s">
        <v>104</v>
      </c>
      <c r="B37" s="36" t="s">
        <v>105</v>
      </c>
      <c r="C37" s="37">
        <f t="shared" si="0"/>
        <v>94.96</v>
      </c>
      <c r="D37" s="37">
        <f t="shared" si="1"/>
        <v>105.6</v>
      </c>
      <c r="E37" s="27"/>
      <c r="F37" s="34"/>
      <c r="G37" s="34"/>
      <c r="H37" s="34"/>
      <c r="I37" s="34"/>
      <c r="J37" s="34"/>
      <c r="K37" s="34">
        <v>76</v>
      </c>
      <c r="L37" s="34"/>
      <c r="M37" s="34"/>
      <c r="N37" s="34"/>
      <c r="O37" s="34"/>
      <c r="P37" s="34"/>
      <c r="Q37" s="34"/>
      <c r="R37" s="34"/>
      <c r="S37" s="34"/>
      <c r="T37" s="34"/>
      <c r="U37" s="34">
        <v>24</v>
      </c>
      <c r="V37" s="34"/>
      <c r="W37" s="34"/>
      <c r="X37" s="34"/>
      <c r="Y37" s="34"/>
      <c r="Z37" s="34"/>
      <c r="AA37" s="35"/>
      <c r="AB37" s="34"/>
      <c r="AD37" s="34">
        <f t="shared" si="2"/>
        <v>100</v>
      </c>
    </row>
    <row r="38" spans="1:30" x14ac:dyDescent="0.25">
      <c r="A38" s="13" t="s">
        <v>106</v>
      </c>
      <c r="B38" s="36" t="s">
        <v>107</v>
      </c>
      <c r="C38" s="37">
        <f t="shared" si="0"/>
        <v>38.090000000000003</v>
      </c>
      <c r="D38" s="37">
        <f t="shared" si="1"/>
        <v>42.15</v>
      </c>
      <c r="E38" s="27"/>
      <c r="F38" s="34"/>
      <c r="G38" s="34"/>
      <c r="H38" s="34"/>
      <c r="I38" s="34"/>
      <c r="J38" s="34"/>
      <c r="K38" s="34">
        <v>29</v>
      </c>
      <c r="L38" s="34"/>
      <c r="M38" s="34"/>
      <c r="N38" s="34"/>
      <c r="O38" s="34"/>
      <c r="P38" s="34"/>
      <c r="Q38" s="34"/>
      <c r="R38" s="34"/>
      <c r="S38" s="34">
        <v>71</v>
      </c>
      <c r="T38" s="34"/>
      <c r="U38" s="34"/>
      <c r="V38" s="34"/>
      <c r="W38" s="34"/>
      <c r="X38" s="34"/>
      <c r="Y38" s="34"/>
      <c r="Z38" s="34"/>
      <c r="AA38" s="35"/>
      <c r="AB38" s="34"/>
      <c r="AD38" s="34">
        <f t="shared" si="2"/>
        <v>100</v>
      </c>
    </row>
    <row r="39" spans="1:30" x14ac:dyDescent="0.25">
      <c r="A39" s="13" t="s">
        <v>116</v>
      </c>
      <c r="B39" s="36" t="s">
        <v>266</v>
      </c>
      <c r="C39" s="37">
        <f t="shared" si="0"/>
        <v>3245.4840000000004</v>
      </c>
      <c r="D39" s="37">
        <f t="shared" si="1"/>
        <v>3075.5240000000003</v>
      </c>
      <c r="E39" s="27"/>
      <c r="F39" s="34"/>
      <c r="G39" s="34"/>
      <c r="H39" s="34">
        <v>63.2</v>
      </c>
      <c r="I39" s="34">
        <v>16</v>
      </c>
      <c r="J39" s="34">
        <v>18</v>
      </c>
      <c r="K39" s="34"/>
      <c r="L39" s="34"/>
      <c r="M39" s="34"/>
      <c r="N39" s="34"/>
      <c r="O39" s="34"/>
      <c r="P39" s="34"/>
      <c r="Q39" s="34"/>
      <c r="R39" s="34"/>
      <c r="S39" s="34"/>
      <c r="T39" s="34"/>
      <c r="U39" s="34">
        <v>2.8</v>
      </c>
      <c r="V39" s="34"/>
      <c r="W39" s="34"/>
      <c r="X39" s="34"/>
      <c r="Y39" s="34"/>
      <c r="Z39" s="34"/>
      <c r="AA39" s="35"/>
      <c r="AB39" s="34"/>
      <c r="AD39" s="34">
        <f t="shared" si="2"/>
        <v>100</v>
      </c>
    </row>
    <row r="40" spans="1:30" x14ac:dyDescent="0.25">
      <c r="A40" s="13" t="s">
        <v>118</v>
      </c>
      <c r="B40" s="36" t="s">
        <v>119</v>
      </c>
      <c r="C40" s="37">
        <f t="shared" si="0"/>
        <v>24.8</v>
      </c>
      <c r="D40" s="37">
        <f t="shared" si="1"/>
        <v>28.4</v>
      </c>
      <c r="E40" s="27"/>
      <c r="F40" s="34"/>
      <c r="G40" s="34"/>
      <c r="H40" s="34"/>
      <c r="I40" s="34"/>
      <c r="J40" s="34"/>
      <c r="K40" s="34">
        <v>20</v>
      </c>
      <c r="L40" s="34"/>
      <c r="M40" s="34"/>
      <c r="N40" s="34"/>
      <c r="O40" s="34"/>
      <c r="P40" s="34"/>
      <c r="Q40" s="34"/>
      <c r="R40" s="34"/>
      <c r="S40" s="34"/>
      <c r="T40" s="34"/>
      <c r="U40" s="34"/>
      <c r="V40" s="34"/>
      <c r="W40" s="34"/>
      <c r="X40" s="34">
        <v>80</v>
      </c>
      <c r="Y40" s="34"/>
      <c r="Z40" s="34"/>
      <c r="AA40" s="35"/>
      <c r="AB40" s="34"/>
      <c r="AD40" s="34">
        <f t="shared" si="2"/>
        <v>100</v>
      </c>
    </row>
    <row r="41" spans="1:30" x14ac:dyDescent="0.25">
      <c r="A41" s="13" t="s">
        <v>124</v>
      </c>
      <c r="B41" s="36" t="s">
        <v>125</v>
      </c>
      <c r="C41" s="37">
        <f t="shared" si="0"/>
        <v>1805.136</v>
      </c>
      <c r="D41" s="37">
        <f t="shared" si="1"/>
        <v>1638.7360000000001</v>
      </c>
      <c r="E41" s="27"/>
      <c r="F41" s="34"/>
      <c r="G41" s="34"/>
      <c r="H41" s="34">
        <v>19.5</v>
      </c>
      <c r="I41" s="34">
        <v>78.5</v>
      </c>
      <c r="J41" s="34"/>
      <c r="K41" s="34"/>
      <c r="L41" s="34"/>
      <c r="M41" s="34"/>
      <c r="N41" s="34"/>
      <c r="O41" s="34"/>
      <c r="P41" s="34"/>
      <c r="Q41" s="34"/>
      <c r="R41" s="34"/>
      <c r="S41" s="34"/>
      <c r="T41" s="34">
        <v>1.4</v>
      </c>
      <c r="U41" s="34"/>
      <c r="V41" s="34"/>
      <c r="W41" s="34">
        <v>0.6</v>
      </c>
      <c r="X41" s="34"/>
      <c r="Y41" s="34"/>
      <c r="Z41" s="34"/>
      <c r="AA41" s="35"/>
      <c r="AB41" s="34"/>
      <c r="AD41" s="34">
        <f t="shared" si="2"/>
        <v>100</v>
      </c>
    </row>
    <row r="42" spans="1:30" x14ac:dyDescent="0.25">
      <c r="A42" s="13" t="s">
        <v>126</v>
      </c>
      <c r="B42" s="36" t="s">
        <v>127</v>
      </c>
      <c r="C42" s="37">
        <f t="shared" si="0"/>
        <v>2264.5329999999999</v>
      </c>
      <c r="D42" s="37">
        <f t="shared" si="1"/>
        <v>2058.7429999999999</v>
      </c>
      <c r="E42" s="27"/>
      <c r="F42" s="34"/>
      <c r="G42" s="34">
        <v>8.5</v>
      </c>
      <c r="H42" s="34">
        <v>45</v>
      </c>
      <c r="I42" s="34">
        <v>44.2</v>
      </c>
      <c r="J42" s="34"/>
      <c r="K42" s="34"/>
      <c r="L42" s="34"/>
      <c r="M42" s="34"/>
      <c r="N42" s="34"/>
      <c r="O42" s="34"/>
      <c r="P42" s="34"/>
      <c r="Q42" s="34"/>
      <c r="R42" s="34"/>
      <c r="S42" s="34"/>
      <c r="T42" s="34">
        <v>1.7</v>
      </c>
      <c r="U42" s="34"/>
      <c r="V42" s="34"/>
      <c r="W42" s="34">
        <v>0.6</v>
      </c>
      <c r="X42" s="34"/>
      <c r="Y42" s="34"/>
      <c r="Z42" s="34"/>
      <c r="AA42" s="35"/>
      <c r="AB42" s="34"/>
      <c r="AD42" s="34">
        <f t="shared" si="2"/>
        <v>100</v>
      </c>
    </row>
    <row r="43" spans="1:30" x14ac:dyDescent="0.25">
      <c r="A43" s="13" t="s">
        <v>128</v>
      </c>
      <c r="B43" s="36" t="s">
        <v>129</v>
      </c>
      <c r="C43" s="37">
        <f t="shared" si="0"/>
        <v>1982.59</v>
      </c>
      <c r="D43" s="37">
        <f t="shared" si="1"/>
        <v>1828.49</v>
      </c>
      <c r="E43" s="27"/>
      <c r="F43" s="34"/>
      <c r="G43" s="34">
        <v>50</v>
      </c>
      <c r="H43" s="34">
        <v>47</v>
      </c>
      <c r="I43" s="34"/>
      <c r="J43" s="34"/>
      <c r="K43" s="34"/>
      <c r="L43" s="34"/>
      <c r="M43" s="34"/>
      <c r="N43" s="34"/>
      <c r="O43" s="34"/>
      <c r="P43" s="34"/>
      <c r="Q43" s="34"/>
      <c r="R43" s="34"/>
      <c r="S43" s="34"/>
      <c r="T43" s="34"/>
      <c r="U43" s="34">
        <v>3</v>
      </c>
      <c r="V43" s="34"/>
      <c r="W43" s="34"/>
      <c r="X43" s="34"/>
      <c r="Y43" s="34"/>
      <c r="Z43" s="34"/>
      <c r="AA43" s="35"/>
      <c r="AB43" s="34"/>
      <c r="AD43" s="34">
        <f t="shared" si="2"/>
        <v>100</v>
      </c>
    </row>
    <row r="44" spans="1:30" x14ac:dyDescent="0.25">
      <c r="A44" s="13" t="s">
        <v>130</v>
      </c>
      <c r="B44" s="36" t="s">
        <v>131</v>
      </c>
      <c r="C44" s="37">
        <f t="shared" si="0"/>
        <v>144.16999999999999</v>
      </c>
      <c r="D44" s="37">
        <f t="shared" si="1"/>
        <v>155.78199999999998</v>
      </c>
      <c r="E44" s="27"/>
      <c r="F44" s="34"/>
      <c r="G44" s="34"/>
      <c r="H44" s="34"/>
      <c r="I44" s="34">
        <v>1.6</v>
      </c>
      <c r="J44" s="34"/>
      <c r="K44" s="34">
        <v>97.8</v>
      </c>
      <c r="L44" s="34"/>
      <c r="M44" s="34"/>
      <c r="N44" s="34"/>
      <c r="O44" s="34"/>
      <c r="P44" s="34"/>
      <c r="Q44" s="34"/>
      <c r="R44" s="34"/>
      <c r="S44" s="34">
        <v>0.6</v>
      </c>
      <c r="T44" s="34"/>
      <c r="U44" s="34"/>
      <c r="V44" s="34"/>
      <c r="W44" s="34"/>
      <c r="X44" s="34"/>
      <c r="Y44" s="34"/>
      <c r="Z44" s="34"/>
      <c r="AA44" s="35"/>
      <c r="AB44" s="34"/>
      <c r="AD44" s="34">
        <f t="shared" si="2"/>
        <v>99.999999999999986</v>
      </c>
    </row>
    <row r="45" spans="1:30" x14ac:dyDescent="0.25">
      <c r="A45" s="13" t="s">
        <v>134</v>
      </c>
      <c r="B45" s="36" t="s">
        <v>135</v>
      </c>
      <c r="C45" s="37">
        <f t="shared" si="0"/>
        <v>1887.97</v>
      </c>
      <c r="D45" s="37">
        <f t="shared" si="1"/>
        <v>1754.21</v>
      </c>
      <c r="E45" s="27"/>
      <c r="F45" s="34"/>
      <c r="G45" s="34">
        <v>31</v>
      </c>
      <c r="H45" s="34">
        <v>31</v>
      </c>
      <c r="I45" s="34">
        <v>30</v>
      </c>
      <c r="J45" s="34"/>
      <c r="K45" s="34">
        <v>3</v>
      </c>
      <c r="L45" s="34">
        <v>5</v>
      </c>
      <c r="M45" s="34"/>
      <c r="N45" s="34"/>
      <c r="O45" s="34"/>
      <c r="P45" s="34"/>
      <c r="Q45" s="34"/>
      <c r="R45" s="34"/>
      <c r="S45" s="34"/>
      <c r="T45" s="34"/>
      <c r="U45" s="34"/>
      <c r="V45" s="34"/>
      <c r="W45" s="34"/>
      <c r="X45" s="34"/>
      <c r="Y45" s="34"/>
      <c r="Z45" s="34"/>
      <c r="AA45" s="35"/>
      <c r="AB45" s="34"/>
      <c r="AD45" s="34">
        <f t="shared" si="2"/>
        <v>100</v>
      </c>
    </row>
    <row r="46" spans="1:30" x14ac:dyDescent="0.25">
      <c r="A46" s="13" t="s">
        <v>138</v>
      </c>
      <c r="B46" s="36" t="s">
        <v>139</v>
      </c>
      <c r="C46" s="37">
        <f t="shared" si="0"/>
        <v>93.01</v>
      </c>
      <c r="D46" s="37">
        <f t="shared" si="1"/>
        <v>88.97</v>
      </c>
      <c r="E46" s="27"/>
      <c r="F46" s="34"/>
      <c r="G46" s="34">
        <v>12</v>
      </c>
      <c r="H46" s="34"/>
      <c r="I46" s="34"/>
      <c r="J46" s="34"/>
      <c r="K46" s="34">
        <v>5</v>
      </c>
      <c r="L46" s="34"/>
      <c r="M46" s="34"/>
      <c r="N46" s="34">
        <v>83</v>
      </c>
      <c r="O46" s="34"/>
      <c r="P46" s="34"/>
      <c r="Q46" s="34"/>
      <c r="R46" s="34"/>
      <c r="S46" s="34"/>
      <c r="T46" s="34"/>
      <c r="U46" s="34"/>
      <c r="V46" s="34"/>
      <c r="W46" s="34"/>
      <c r="X46" s="34"/>
      <c r="Y46" s="34"/>
      <c r="Z46" s="34"/>
      <c r="AA46" s="35"/>
      <c r="AB46" s="34"/>
      <c r="AD46" s="34">
        <f t="shared" si="2"/>
        <v>100</v>
      </c>
    </row>
    <row r="47" spans="1:30" x14ac:dyDescent="0.25">
      <c r="A47" s="13" t="s">
        <v>218</v>
      </c>
      <c r="B47" s="36" t="s">
        <v>219</v>
      </c>
      <c r="C47" s="37">
        <f t="shared" si="0"/>
        <v>295.92</v>
      </c>
      <c r="D47" s="37">
        <f t="shared" si="1"/>
        <v>295.24</v>
      </c>
      <c r="E47" s="27"/>
      <c r="F47" s="34"/>
      <c r="G47" s="34">
        <v>41.5</v>
      </c>
      <c r="H47" s="34"/>
      <c r="I47" s="34"/>
      <c r="J47" s="34"/>
      <c r="K47" s="34">
        <v>10</v>
      </c>
      <c r="L47" s="34"/>
      <c r="M47" s="34"/>
      <c r="N47" s="34">
        <v>48.5</v>
      </c>
      <c r="O47" s="34"/>
      <c r="P47" s="34"/>
      <c r="Q47" s="34"/>
      <c r="R47" s="34"/>
      <c r="S47" s="34"/>
      <c r="T47" s="34"/>
      <c r="U47" s="34"/>
      <c r="V47" s="34"/>
      <c r="W47" s="34"/>
      <c r="X47" s="34"/>
      <c r="Y47" s="34"/>
      <c r="Z47" s="34"/>
      <c r="AA47" s="35"/>
      <c r="AB47" s="34"/>
      <c r="AD47" s="34">
        <f t="shared" si="2"/>
        <v>100</v>
      </c>
    </row>
    <row r="48" spans="1:30" x14ac:dyDescent="0.25">
      <c r="A48" s="13" t="s">
        <v>140</v>
      </c>
      <c r="B48" s="36" t="s">
        <v>141</v>
      </c>
      <c r="C48" s="37">
        <f t="shared" si="0"/>
        <v>134.71</v>
      </c>
      <c r="D48" s="37">
        <f t="shared" si="1"/>
        <v>117.91</v>
      </c>
      <c r="E48" s="27"/>
      <c r="F48" s="34"/>
      <c r="G48" s="34"/>
      <c r="H48" s="34"/>
      <c r="I48" s="34">
        <v>9</v>
      </c>
      <c r="J48" s="34"/>
      <c r="K48" s="34"/>
      <c r="L48" s="34"/>
      <c r="M48" s="34"/>
      <c r="N48" s="34">
        <v>85</v>
      </c>
      <c r="O48" s="34"/>
      <c r="P48" s="34"/>
      <c r="Q48" s="34"/>
      <c r="R48" s="34"/>
      <c r="S48" s="34"/>
      <c r="T48" s="34"/>
      <c r="U48" s="34"/>
      <c r="V48" s="34"/>
      <c r="W48" s="34"/>
      <c r="X48" s="34"/>
      <c r="Y48" s="34">
        <v>6</v>
      </c>
      <c r="Z48" s="34"/>
      <c r="AA48" s="35"/>
      <c r="AB48" s="34"/>
      <c r="AD48" s="34">
        <f t="shared" si="2"/>
        <v>100</v>
      </c>
    </row>
    <row r="49" spans="1:30" x14ac:dyDescent="0.25">
      <c r="A49" s="13" t="s">
        <v>217</v>
      </c>
      <c r="B49" s="36" t="s">
        <v>227</v>
      </c>
      <c r="C49" s="37">
        <f t="shared" si="0"/>
        <v>461.15</v>
      </c>
      <c r="D49" s="37">
        <f t="shared" si="1"/>
        <v>460.77</v>
      </c>
      <c r="E49" s="27"/>
      <c r="F49" s="34"/>
      <c r="G49" s="34">
        <v>68</v>
      </c>
      <c r="H49" s="34"/>
      <c r="I49" s="34"/>
      <c r="J49" s="34"/>
      <c r="K49" s="34"/>
      <c r="L49" s="34"/>
      <c r="M49" s="34"/>
      <c r="N49" s="34">
        <v>29</v>
      </c>
      <c r="O49" s="34"/>
      <c r="P49" s="34"/>
      <c r="Q49" s="34"/>
      <c r="R49" s="34"/>
      <c r="S49" s="34"/>
      <c r="T49" s="34">
        <v>3</v>
      </c>
      <c r="U49" s="34"/>
      <c r="V49" s="34"/>
      <c r="W49" s="34"/>
      <c r="X49" s="34"/>
      <c r="Y49" s="34"/>
      <c r="Z49" s="34"/>
      <c r="AA49" s="35"/>
      <c r="AB49" s="34"/>
      <c r="AD49" s="34">
        <f t="shared" si="2"/>
        <v>100</v>
      </c>
    </row>
    <row r="50" spans="1:30" x14ac:dyDescent="0.25">
      <c r="A50" s="13" t="s">
        <v>216</v>
      </c>
      <c r="B50" s="36" t="s">
        <v>228</v>
      </c>
      <c r="C50" s="37">
        <f t="shared" si="0"/>
        <v>583.495</v>
      </c>
      <c r="D50" s="37">
        <f t="shared" si="1"/>
        <v>571.59500000000003</v>
      </c>
      <c r="E50" s="27"/>
      <c r="F50" s="34"/>
      <c r="G50" s="34">
        <v>68</v>
      </c>
      <c r="H50" s="34">
        <v>3.5</v>
      </c>
      <c r="I50" s="34"/>
      <c r="J50" s="34"/>
      <c r="K50" s="34"/>
      <c r="L50" s="34"/>
      <c r="M50" s="34"/>
      <c r="N50" s="34">
        <v>28.5</v>
      </c>
      <c r="O50" s="34"/>
      <c r="P50" s="34"/>
      <c r="Q50" s="34"/>
      <c r="R50" s="34"/>
      <c r="S50" s="34"/>
      <c r="T50" s="34"/>
      <c r="U50" s="34"/>
      <c r="V50" s="34"/>
      <c r="W50" s="34"/>
      <c r="X50" s="34"/>
      <c r="Y50" s="34"/>
      <c r="Z50" s="34"/>
      <c r="AA50" s="35"/>
      <c r="AB50" s="34"/>
      <c r="AD50" s="34">
        <f t="shared" si="2"/>
        <v>100</v>
      </c>
    </row>
    <row r="51" spans="1:30" x14ac:dyDescent="0.25">
      <c r="A51" s="13" t="s">
        <v>142</v>
      </c>
      <c r="B51" s="36" t="s">
        <v>143</v>
      </c>
      <c r="C51" s="37">
        <f t="shared" si="0"/>
        <v>740.68</v>
      </c>
      <c r="D51" s="37">
        <f t="shared" si="1"/>
        <v>714.2</v>
      </c>
      <c r="E51" s="27"/>
      <c r="F51" s="34"/>
      <c r="G51" s="34">
        <v>68</v>
      </c>
      <c r="H51" s="34">
        <v>8</v>
      </c>
      <c r="I51" s="34"/>
      <c r="J51" s="34"/>
      <c r="K51" s="34"/>
      <c r="L51" s="34"/>
      <c r="M51" s="34"/>
      <c r="N51" s="34">
        <v>24</v>
      </c>
      <c r="O51" s="34"/>
      <c r="P51" s="34"/>
      <c r="Q51" s="34"/>
      <c r="R51" s="34"/>
      <c r="S51" s="34"/>
      <c r="T51" s="34"/>
      <c r="U51" s="34"/>
      <c r="V51" s="34"/>
      <c r="W51" s="34"/>
      <c r="X51" s="34"/>
      <c r="Y51" s="34"/>
      <c r="Z51" s="34"/>
      <c r="AA51" s="35"/>
      <c r="AB51" s="34"/>
      <c r="AD51" s="34">
        <f t="shared" si="2"/>
        <v>100</v>
      </c>
    </row>
    <row r="52" spans="1:30" x14ac:dyDescent="0.25">
      <c r="A52" s="13" t="s">
        <v>215</v>
      </c>
      <c r="B52" s="36" t="s">
        <v>220</v>
      </c>
      <c r="C52" s="37">
        <f t="shared" si="0"/>
        <v>1387.09</v>
      </c>
      <c r="D52" s="37">
        <f t="shared" si="1"/>
        <v>1273.49</v>
      </c>
      <c r="E52" s="27"/>
      <c r="F52" s="34"/>
      <c r="G52" s="34">
        <v>26</v>
      </c>
      <c r="H52" s="34">
        <v>26</v>
      </c>
      <c r="I52" s="34">
        <v>21</v>
      </c>
      <c r="J52" s="34"/>
      <c r="K52" s="34"/>
      <c r="L52" s="34"/>
      <c r="M52" s="34"/>
      <c r="N52" s="34">
        <v>7</v>
      </c>
      <c r="O52" s="34">
        <v>20</v>
      </c>
      <c r="P52" s="34"/>
      <c r="Q52" s="34"/>
      <c r="R52" s="34"/>
      <c r="S52" s="34"/>
      <c r="T52" s="34"/>
      <c r="U52" s="34"/>
      <c r="V52" s="34"/>
      <c r="W52" s="34"/>
      <c r="X52" s="34"/>
      <c r="Y52" s="34"/>
      <c r="Z52" s="34"/>
      <c r="AA52" s="35"/>
      <c r="AB52" s="34"/>
      <c r="AD52" s="34">
        <f t="shared" si="2"/>
        <v>100</v>
      </c>
    </row>
    <row r="53" spans="1:30" x14ac:dyDescent="0.25">
      <c r="A53" s="13" t="s">
        <v>214</v>
      </c>
      <c r="B53" s="36" t="s">
        <v>221</v>
      </c>
      <c r="C53" s="37">
        <f t="shared" si="0"/>
        <v>1397.047</v>
      </c>
      <c r="D53" s="37">
        <f t="shared" si="1"/>
        <v>1281.854</v>
      </c>
      <c r="E53" s="27"/>
      <c r="F53" s="34"/>
      <c r="G53" s="34">
        <v>24.3</v>
      </c>
      <c r="H53" s="34">
        <v>24.7</v>
      </c>
      <c r="I53" s="34">
        <v>25.7</v>
      </c>
      <c r="J53" s="34"/>
      <c r="K53" s="34"/>
      <c r="L53" s="34"/>
      <c r="M53" s="34"/>
      <c r="N53" s="34"/>
      <c r="O53" s="34">
        <v>25.3</v>
      </c>
      <c r="P53" s="34"/>
      <c r="Q53" s="34"/>
      <c r="R53" s="34"/>
      <c r="S53" s="34"/>
      <c r="T53" s="34"/>
      <c r="U53" s="34"/>
      <c r="V53" s="34"/>
      <c r="W53" s="34"/>
      <c r="X53" s="34"/>
      <c r="Y53" s="34"/>
      <c r="Z53" s="34"/>
      <c r="AA53" s="35"/>
      <c r="AB53" s="34"/>
      <c r="AD53" s="34">
        <f t="shared" si="2"/>
        <v>100</v>
      </c>
    </row>
    <row r="54" spans="1:30" x14ac:dyDescent="0.25">
      <c r="A54" s="13" t="s">
        <v>213</v>
      </c>
      <c r="B54" s="36" t="s">
        <v>222</v>
      </c>
      <c r="C54" s="37">
        <f t="shared" si="0"/>
        <v>1411.9179999999999</v>
      </c>
      <c r="D54" s="37">
        <f t="shared" si="1"/>
        <v>1296.0459999999998</v>
      </c>
      <c r="E54" s="27"/>
      <c r="F54" s="34"/>
      <c r="G54" s="34">
        <v>25.2</v>
      </c>
      <c r="H54" s="34">
        <v>24.3</v>
      </c>
      <c r="I54" s="34">
        <v>27.3</v>
      </c>
      <c r="J54" s="34"/>
      <c r="K54" s="34"/>
      <c r="L54" s="34"/>
      <c r="M54" s="34"/>
      <c r="N54" s="34"/>
      <c r="O54" s="34">
        <v>23.2</v>
      </c>
      <c r="P54" s="34"/>
      <c r="Q54" s="34"/>
      <c r="R54" s="34"/>
      <c r="S54" s="34"/>
      <c r="T54" s="34"/>
      <c r="U54" s="34"/>
      <c r="V54" s="34"/>
      <c r="W54" s="34"/>
      <c r="X54" s="34"/>
      <c r="Y54" s="34"/>
      <c r="Z54" s="34"/>
      <c r="AA54" s="35"/>
      <c r="AB54" s="34"/>
      <c r="AD54" s="34">
        <f t="shared" si="2"/>
        <v>100</v>
      </c>
    </row>
    <row r="55" spans="1:30" x14ac:dyDescent="0.25">
      <c r="A55" s="13" t="s">
        <v>144</v>
      </c>
      <c r="B55" s="36" t="s">
        <v>145</v>
      </c>
      <c r="C55" s="37">
        <f t="shared" si="0"/>
        <v>1250.94</v>
      </c>
      <c r="D55" s="37">
        <f t="shared" si="1"/>
        <v>1146.71</v>
      </c>
      <c r="E55" s="27"/>
      <c r="F55" s="34"/>
      <c r="G55" s="34">
        <v>20</v>
      </c>
      <c r="H55" s="34">
        <v>20</v>
      </c>
      <c r="I55" s="34">
        <v>29</v>
      </c>
      <c r="J55" s="34"/>
      <c r="K55" s="34"/>
      <c r="L55" s="34"/>
      <c r="M55" s="34"/>
      <c r="N55" s="34"/>
      <c r="O55" s="34">
        <v>31</v>
      </c>
      <c r="P55" s="34"/>
      <c r="Q55" s="34"/>
      <c r="R55" s="34"/>
      <c r="S55" s="34"/>
      <c r="T55" s="34"/>
      <c r="U55" s="34"/>
      <c r="V55" s="34"/>
      <c r="W55" s="34"/>
      <c r="X55" s="34"/>
      <c r="Y55" s="34"/>
      <c r="Z55" s="34"/>
      <c r="AA55" s="35"/>
      <c r="AB55" s="34"/>
      <c r="AD55" s="34">
        <f t="shared" si="2"/>
        <v>100</v>
      </c>
    </row>
    <row r="56" spans="1:30" x14ac:dyDescent="0.25">
      <c r="A56" s="13" t="s">
        <v>207</v>
      </c>
      <c r="B56" s="36" t="s">
        <v>210</v>
      </c>
      <c r="C56" s="37">
        <f t="shared" si="0"/>
        <v>604.66</v>
      </c>
      <c r="D56" s="37">
        <f t="shared" si="1"/>
        <v>546.58000000000004</v>
      </c>
      <c r="E56" s="27"/>
      <c r="F56" s="34"/>
      <c r="G56" s="34"/>
      <c r="H56" s="34"/>
      <c r="I56" s="34">
        <v>42</v>
      </c>
      <c r="J56" s="34"/>
      <c r="K56" s="34"/>
      <c r="L56" s="34"/>
      <c r="M56" s="34"/>
      <c r="N56" s="34">
        <v>58</v>
      </c>
      <c r="O56" s="34"/>
      <c r="P56" s="34"/>
      <c r="Q56" s="34"/>
      <c r="R56" s="34"/>
      <c r="S56" s="34"/>
      <c r="T56" s="34"/>
      <c r="U56" s="34"/>
      <c r="V56" s="34"/>
      <c r="W56" s="34"/>
      <c r="X56" s="34"/>
      <c r="Y56" s="34"/>
      <c r="Z56" s="34"/>
      <c r="AA56" s="35"/>
      <c r="AB56" s="34"/>
      <c r="AD56" s="34">
        <f t="shared" si="2"/>
        <v>100</v>
      </c>
    </row>
    <row r="57" spans="1:30" x14ac:dyDescent="0.25">
      <c r="A57" s="13" t="s">
        <v>208</v>
      </c>
      <c r="B57" s="36" t="s">
        <v>211</v>
      </c>
      <c r="C57" s="37">
        <f t="shared" si="0"/>
        <v>149.452</v>
      </c>
      <c r="D57" s="37">
        <f t="shared" si="1"/>
        <v>133.49799999999996</v>
      </c>
      <c r="E57" s="27"/>
      <c r="F57" s="34"/>
      <c r="G57" s="34"/>
      <c r="H57" s="34"/>
      <c r="I57" s="34">
        <v>10.199999999999999</v>
      </c>
      <c r="J57" s="34"/>
      <c r="K57" s="34"/>
      <c r="L57" s="34"/>
      <c r="M57" s="34"/>
      <c r="N57" s="34"/>
      <c r="O57" s="34">
        <v>89.8</v>
      </c>
      <c r="P57" s="34"/>
      <c r="Q57" s="34"/>
      <c r="R57" s="34"/>
      <c r="S57" s="34"/>
      <c r="T57" s="34"/>
      <c r="U57" s="34"/>
      <c r="V57" s="34"/>
      <c r="W57" s="34"/>
      <c r="X57" s="34"/>
      <c r="Y57" s="34"/>
      <c r="Z57" s="34"/>
      <c r="AA57" s="35"/>
      <c r="AB57" s="34"/>
      <c r="AD57" s="34">
        <f t="shared" si="2"/>
        <v>100</v>
      </c>
    </row>
    <row r="58" spans="1:30" x14ac:dyDescent="0.25">
      <c r="A58" s="13" t="s">
        <v>209</v>
      </c>
      <c r="B58" s="36" t="s">
        <v>212</v>
      </c>
      <c r="C58" s="37">
        <f t="shared" si="0"/>
        <v>163.71199999999999</v>
      </c>
      <c r="D58" s="37">
        <f t="shared" si="1"/>
        <v>146.48799999999997</v>
      </c>
      <c r="E58" s="27"/>
      <c r="F58" s="34"/>
      <c r="G58" s="34"/>
      <c r="H58" s="34"/>
      <c r="I58" s="34">
        <v>11.2</v>
      </c>
      <c r="J58" s="34"/>
      <c r="K58" s="34"/>
      <c r="L58" s="34"/>
      <c r="M58" s="34"/>
      <c r="N58" s="34"/>
      <c r="O58" s="34">
        <v>88.8</v>
      </c>
      <c r="P58" s="34"/>
      <c r="Q58" s="34"/>
      <c r="R58" s="34"/>
      <c r="S58" s="34"/>
      <c r="T58" s="34"/>
      <c r="U58" s="34"/>
      <c r="V58" s="34"/>
      <c r="W58" s="34"/>
      <c r="X58" s="34"/>
      <c r="Y58" s="34"/>
      <c r="Z58" s="34"/>
      <c r="AA58" s="35"/>
      <c r="AB58" s="34"/>
      <c r="AD58" s="34">
        <f t="shared" si="2"/>
        <v>100</v>
      </c>
    </row>
    <row r="59" spans="1:30" x14ac:dyDescent="0.25">
      <c r="A59" s="13" t="s">
        <v>206</v>
      </c>
      <c r="B59" s="36" t="s">
        <v>205</v>
      </c>
      <c r="C59" s="37">
        <f t="shared" si="0"/>
        <v>2140.4499999999998</v>
      </c>
      <c r="D59" s="37">
        <f t="shared" si="1"/>
        <v>1945.07</v>
      </c>
      <c r="E59" s="27"/>
      <c r="F59" s="34"/>
      <c r="G59" s="34">
        <v>11</v>
      </c>
      <c r="H59" s="34">
        <v>59</v>
      </c>
      <c r="I59" s="34"/>
      <c r="J59" s="34"/>
      <c r="K59" s="34"/>
      <c r="L59" s="34"/>
      <c r="M59" s="34"/>
      <c r="N59" s="34"/>
      <c r="O59" s="34">
        <v>30</v>
      </c>
      <c r="P59" s="34"/>
      <c r="Q59" s="34"/>
      <c r="R59" s="34"/>
      <c r="S59" s="34"/>
      <c r="T59" s="34"/>
      <c r="U59" s="34"/>
      <c r="V59" s="34"/>
      <c r="W59" s="34"/>
      <c r="X59" s="34"/>
      <c r="Y59" s="34"/>
      <c r="Z59" s="34"/>
      <c r="AA59" s="35"/>
      <c r="AB59" s="34"/>
      <c r="AD59" s="34">
        <f t="shared" si="2"/>
        <v>100</v>
      </c>
    </row>
    <row r="60" spans="1:30" x14ac:dyDescent="0.25">
      <c r="A60" s="13" t="s">
        <v>146</v>
      </c>
      <c r="B60" s="36" t="s">
        <v>147</v>
      </c>
      <c r="C60" s="37">
        <f t="shared" si="0"/>
        <v>698.29</v>
      </c>
      <c r="D60" s="37">
        <f t="shared" si="1"/>
        <v>675.75</v>
      </c>
      <c r="E60" s="27"/>
      <c r="F60" s="34"/>
      <c r="G60" s="34">
        <v>67</v>
      </c>
      <c r="H60" s="34">
        <v>7</v>
      </c>
      <c r="I60" s="34"/>
      <c r="J60" s="34"/>
      <c r="K60" s="34"/>
      <c r="L60" s="34"/>
      <c r="M60" s="34"/>
      <c r="N60" s="34"/>
      <c r="O60" s="34">
        <v>26</v>
      </c>
      <c r="P60" s="34"/>
      <c r="Q60" s="34"/>
      <c r="R60" s="34"/>
      <c r="S60" s="34"/>
      <c r="T60" s="34"/>
      <c r="U60" s="34"/>
      <c r="V60" s="34"/>
      <c r="W60" s="34"/>
      <c r="X60" s="34"/>
      <c r="Y60" s="34"/>
      <c r="Z60" s="34"/>
      <c r="AA60" s="35"/>
      <c r="AB60" s="34"/>
      <c r="AD60" s="34">
        <f t="shared" si="2"/>
        <v>100</v>
      </c>
    </row>
    <row r="61" spans="1:30" x14ac:dyDescent="0.25">
      <c r="A61" s="13" t="s">
        <v>148</v>
      </c>
      <c r="B61" s="36" t="s">
        <v>149</v>
      </c>
      <c r="C61" s="37">
        <f t="shared" si="0"/>
        <v>2220.4349999999999</v>
      </c>
      <c r="D61" s="37">
        <f t="shared" si="1"/>
        <v>2018.59</v>
      </c>
      <c r="E61" s="27"/>
      <c r="F61" s="34"/>
      <c r="G61" s="34">
        <v>12.5</v>
      </c>
      <c r="H61" s="34">
        <v>61</v>
      </c>
      <c r="I61" s="34"/>
      <c r="J61" s="34"/>
      <c r="K61" s="34"/>
      <c r="L61" s="34"/>
      <c r="M61" s="34"/>
      <c r="N61" s="34"/>
      <c r="O61" s="34">
        <v>26.5</v>
      </c>
      <c r="P61" s="34"/>
      <c r="Q61" s="34"/>
      <c r="R61" s="34"/>
      <c r="S61" s="34"/>
      <c r="T61" s="34"/>
      <c r="U61" s="34"/>
      <c r="V61" s="34"/>
      <c r="W61" s="34"/>
      <c r="X61" s="34"/>
      <c r="Y61" s="34"/>
      <c r="Z61" s="34"/>
      <c r="AA61" s="35"/>
      <c r="AB61" s="34"/>
      <c r="AD61" s="34">
        <f t="shared" si="2"/>
        <v>100</v>
      </c>
    </row>
    <row r="62" spans="1:30" x14ac:dyDescent="0.25">
      <c r="A62" s="13" t="s">
        <v>203</v>
      </c>
      <c r="B62" s="36" t="s">
        <v>204</v>
      </c>
      <c r="C62" s="37">
        <f t="shared" si="0"/>
        <v>1765.394</v>
      </c>
      <c r="D62" s="37">
        <f t="shared" si="1"/>
        <v>1636.354</v>
      </c>
      <c r="E62" s="27"/>
      <c r="F62" s="34"/>
      <c r="G62" s="34">
        <v>20</v>
      </c>
      <c r="H62" s="34">
        <v>20</v>
      </c>
      <c r="I62" s="34">
        <v>53.8</v>
      </c>
      <c r="J62" s="34"/>
      <c r="K62" s="34"/>
      <c r="L62" s="34">
        <v>5</v>
      </c>
      <c r="M62" s="34"/>
      <c r="N62" s="34"/>
      <c r="O62" s="34"/>
      <c r="P62" s="34"/>
      <c r="Q62" s="34"/>
      <c r="R62" s="34"/>
      <c r="S62" s="34"/>
      <c r="T62" s="34">
        <v>0.6</v>
      </c>
      <c r="U62" s="34"/>
      <c r="V62" s="34"/>
      <c r="W62" s="34">
        <v>0.6</v>
      </c>
      <c r="X62" s="34"/>
      <c r="Y62" s="34"/>
      <c r="Z62" s="34"/>
      <c r="AA62" s="35"/>
      <c r="AB62" s="34"/>
      <c r="AD62" s="34">
        <f t="shared" si="2"/>
        <v>99.999999999999986</v>
      </c>
    </row>
    <row r="63" spans="1:30" x14ac:dyDescent="0.25">
      <c r="A63" s="13" t="s">
        <v>202</v>
      </c>
      <c r="B63" s="36" t="s">
        <v>229</v>
      </c>
      <c r="C63" s="37">
        <f t="shared" si="0"/>
        <v>238.85</v>
      </c>
      <c r="D63" s="37">
        <f t="shared" si="1"/>
        <v>237.6</v>
      </c>
      <c r="E63" s="27"/>
      <c r="F63" s="34"/>
      <c r="G63" s="34">
        <v>35</v>
      </c>
      <c r="H63" s="34"/>
      <c r="I63" s="34"/>
      <c r="J63" s="34"/>
      <c r="K63" s="34"/>
      <c r="L63" s="34"/>
      <c r="M63" s="34"/>
      <c r="N63" s="34"/>
      <c r="O63" s="34">
        <v>65</v>
      </c>
      <c r="P63" s="34"/>
      <c r="Q63" s="34"/>
      <c r="R63" s="34"/>
      <c r="S63" s="34"/>
      <c r="T63" s="34"/>
      <c r="U63" s="34"/>
      <c r="V63" s="34"/>
      <c r="W63" s="34"/>
      <c r="X63" s="34"/>
      <c r="Y63" s="34"/>
      <c r="Z63" s="34"/>
      <c r="AA63" s="35"/>
      <c r="AB63" s="34"/>
      <c r="AD63" s="34">
        <f t="shared" si="2"/>
        <v>100</v>
      </c>
    </row>
    <row r="64" spans="1:30" x14ac:dyDescent="0.25">
      <c r="A64" s="13" t="s">
        <v>201</v>
      </c>
      <c r="B64" s="36" t="s">
        <v>200</v>
      </c>
      <c r="C64" s="37">
        <f t="shared" si="0"/>
        <v>466.31900000000007</v>
      </c>
      <c r="D64" s="37">
        <f t="shared" si="1"/>
        <v>466.76400000000001</v>
      </c>
      <c r="E64" s="27"/>
      <c r="F64" s="34"/>
      <c r="G64" s="34">
        <v>68.900000000000006</v>
      </c>
      <c r="H64" s="34"/>
      <c r="I64" s="34"/>
      <c r="J64" s="34"/>
      <c r="K64" s="34"/>
      <c r="L64" s="34"/>
      <c r="M64" s="34"/>
      <c r="N64" s="34"/>
      <c r="O64" s="34">
        <v>31.1</v>
      </c>
      <c r="P64" s="34"/>
      <c r="Q64" s="34"/>
      <c r="R64" s="34"/>
      <c r="S64" s="34"/>
      <c r="T64" s="34"/>
      <c r="U64" s="34"/>
      <c r="V64" s="34"/>
      <c r="W64" s="34"/>
      <c r="X64" s="34"/>
      <c r="Y64" s="34"/>
      <c r="Z64" s="34"/>
      <c r="AA64" s="35"/>
      <c r="AB64" s="34"/>
      <c r="AD64" s="34">
        <f t="shared" si="2"/>
        <v>100</v>
      </c>
    </row>
    <row r="65" spans="1:30" x14ac:dyDescent="0.25">
      <c r="A65" s="13" t="s">
        <v>150</v>
      </c>
      <c r="B65" s="36" t="s">
        <v>151</v>
      </c>
      <c r="C65" s="37">
        <f t="shared" si="0"/>
        <v>148.26499999999999</v>
      </c>
      <c r="D65" s="37">
        <f t="shared" si="1"/>
        <v>146.34</v>
      </c>
      <c r="E65" s="27"/>
      <c r="F65" s="34"/>
      <c r="G65" s="34">
        <v>21.5</v>
      </c>
      <c r="H65" s="34"/>
      <c r="I65" s="34"/>
      <c r="J65" s="34"/>
      <c r="K65" s="34"/>
      <c r="L65" s="34"/>
      <c r="M65" s="34"/>
      <c r="N65" s="34"/>
      <c r="O65" s="34">
        <v>78.5</v>
      </c>
      <c r="P65" s="34"/>
      <c r="Q65" s="34"/>
      <c r="R65" s="34"/>
      <c r="S65" s="34"/>
      <c r="T65" s="34"/>
      <c r="U65" s="34"/>
      <c r="V65" s="34"/>
      <c r="W65" s="34"/>
      <c r="X65" s="34"/>
      <c r="Y65" s="34"/>
      <c r="Z65" s="34"/>
      <c r="AA65" s="35"/>
      <c r="AB65" s="34"/>
      <c r="AD65" s="34">
        <f t="shared" si="2"/>
        <v>100</v>
      </c>
    </row>
    <row r="66" spans="1:30" x14ac:dyDescent="0.25">
      <c r="A66" s="13" t="s">
        <v>152</v>
      </c>
      <c r="B66" s="36" t="s">
        <v>153</v>
      </c>
      <c r="C66" s="37">
        <f t="shared" si="0"/>
        <v>148.17500000000001</v>
      </c>
      <c r="D66" s="37">
        <f t="shared" si="1"/>
        <v>146.34</v>
      </c>
      <c r="E66" s="27"/>
      <c r="F66" s="34"/>
      <c r="G66" s="34">
        <v>21.5</v>
      </c>
      <c r="H66" s="34"/>
      <c r="I66" s="34"/>
      <c r="J66" s="34"/>
      <c r="K66" s="34"/>
      <c r="L66" s="34"/>
      <c r="M66" s="34"/>
      <c r="N66" s="34"/>
      <c r="O66" s="34">
        <v>75.5</v>
      </c>
      <c r="P66" s="34"/>
      <c r="Q66" s="34"/>
      <c r="R66" s="34"/>
      <c r="S66" s="34"/>
      <c r="T66" s="34"/>
      <c r="U66" s="34"/>
      <c r="V66" s="34"/>
      <c r="W66" s="34"/>
      <c r="X66" s="34"/>
      <c r="Y66" s="34">
        <v>3</v>
      </c>
      <c r="Z66" s="34"/>
      <c r="AA66" s="35"/>
      <c r="AB66" s="34"/>
      <c r="AD66" s="34">
        <f t="shared" si="2"/>
        <v>100</v>
      </c>
    </row>
    <row r="67" spans="1:30" x14ac:dyDescent="0.25">
      <c r="A67" s="13" t="s">
        <v>154</v>
      </c>
      <c r="B67" s="36" t="s">
        <v>155</v>
      </c>
      <c r="C67" s="37">
        <f t="shared" si="0"/>
        <v>687.43</v>
      </c>
      <c r="D67" s="37">
        <f t="shared" si="1"/>
        <v>626.11</v>
      </c>
      <c r="E67" s="27"/>
      <c r="F67" s="34"/>
      <c r="G67" s="34">
        <v>6</v>
      </c>
      <c r="H67" s="34"/>
      <c r="I67" s="34">
        <v>45</v>
      </c>
      <c r="J67" s="34"/>
      <c r="K67" s="34"/>
      <c r="L67" s="34"/>
      <c r="M67" s="34"/>
      <c r="N67" s="34">
        <v>49</v>
      </c>
      <c r="O67" s="34"/>
      <c r="P67" s="34"/>
      <c r="Q67" s="34"/>
      <c r="R67" s="34"/>
      <c r="S67" s="34"/>
      <c r="T67" s="34"/>
      <c r="U67" s="34"/>
      <c r="V67" s="34"/>
      <c r="W67" s="34"/>
      <c r="X67" s="34"/>
      <c r="Y67" s="34"/>
      <c r="Z67" s="34"/>
      <c r="AA67" s="35"/>
      <c r="AB67" s="34"/>
      <c r="AD67" s="34">
        <f t="shared" si="2"/>
        <v>100</v>
      </c>
    </row>
    <row r="68" spans="1:30" x14ac:dyDescent="0.25">
      <c r="A68" s="13" t="s">
        <v>156</v>
      </c>
      <c r="B68" s="36" t="s">
        <v>157</v>
      </c>
      <c r="C68" s="37">
        <f t="shared" si="0"/>
        <v>139.18</v>
      </c>
      <c r="D68" s="37">
        <f t="shared" si="1"/>
        <v>139.12</v>
      </c>
      <c r="E68" s="27"/>
      <c r="F68" s="34"/>
      <c r="G68" s="34">
        <v>18</v>
      </c>
      <c r="H68" s="34"/>
      <c r="I68" s="34"/>
      <c r="J68" s="34"/>
      <c r="K68" s="34">
        <v>12</v>
      </c>
      <c r="L68" s="34"/>
      <c r="M68" s="34"/>
      <c r="N68" s="34"/>
      <c r="O68" s="34">
        <v>70</v>
      </c>
      <c r="P68" s="34"/>
      <c r="Q68" s="34"/>
      <c r="R68" s="34"/>
      <c r="S68" s="34"/>
      <c r="T68" s="34"/>
      <c r="U68" s="34"/>
      <c r="V68" s="34"/>
      <c r="W68" s="34"/>
      <c r="X68" s="34"/>
      <c r="Y68" s="34"/>
      <c r="Z68" s="34"/>
      <c r="AA68" s="35"/>
      <c r="AB68" s="34"/>
      <c r="AD68" s="34">
        <f t="shared" si="2"/>
        <v>100</v>
      </c>
    </row>
    <row r="69" spans="1:30" x14ac:dyDescent="0.25">
      <c r="A69" s="13" t="s">
        <v>158</v>
      </c>
      <c r="B69" s="36" t="s">
        <v>159</v>
      </c>
      <c r="C69" s="37">
        <f t="shared" si="0"/>
        <v>1649.9549999999999</v>
      </c>
      <c r="D69" s="37">
        <f t="shared" si="1"/>
        <v>1564.395</v>
      </c>
      <c r="E69" s="27"/>
      <c r="F69" s="34"/>
      <c r="G69" s="34">
        <v>20.5</v>
      </c>
      <c r="H69" s="34">
        <v>4</v>
      </c>
      <c r="I69" s="34">
        <v>61.4</v>
      </c>
      <c r="J69" s="34"/>
      <c r="K69" s="34"/>
      <c r="L69" s="34">
        <v>13.5</v>
      </c>
      <c r="M69" s="34">
        <v>0.6</v>
      </c>
      <c r="N69" s="34"/>
      <c r="O69" s="34"/>
      <c r="P69" s="34"/>
      <c r="Q69" s="34"/>
      <c r="R69" s="34"/>
      <c r="S69" s="34"/>
      <c r="T69" s="34"/>
      <c r="U69" s="34"/>
      <c r="V69" s="34"/>
      <c r="W69" s="34"/>
      <c r="X69" s="34"/>
      <c r="Y69" s="34"/>
      <c r="Z69" s="34"/>
      <c r="AA69" s="35"/>
      <c r="AB69" s="34"/>
      <c r="AD69" s="34">
        <f t="shared" si="2"/>
        <v>100</v>
      </c>
    </row>
    <row r="70" spans="1:30" x14ac:dyDescent="0.25">
      <c r="A70" s="13" t="s">
        <v>160</v>
      </c>
      <c r="B70" s="36" t="s">
        <v>161</v>
      </c>
      <c r="C70" s="37">
        <f t="shared" si="0"/>
        <v>460.46</v>
      </c>
      <c r="D70" s="37">
        <f t="shared" si="1"/>
        <v>460.68</v>
      </c>
      <c r="E70" s="27"/>
      <c r="F70" s="34"/>
      <c r="G70" s="34">
        <v>68</v>
      </c>
      <c r="H70" s="34"/>
      <c r="I70" s="34"/>
      <c r="J70" s="34"/>
      <c r="K70" s="34"/>
      <c r="L70" s="34"/>
      <c r="M70" s="34"/>
      <c r="N70" s="34">
        <v>6</v>
      </c>
      <c r="O70" s="34">
        <v>26</v>
      </c>
      <c r="P70" s="34"/>
      <c r="Q70" s="34"/>
      <c r="R70" s="34"/>
      <c r="S70" s="34"/>
      <c r="T70" s="34"/>
      <c r="U70" s="34"/>
      <c r="V70" s="34"/>
      <c r="W70" s="34"/>
      <c r="X70" s="34"/>
      <c r="Y70" s="34"/>
      <c r="Z70" s="34"/>
      <c r="AA70" s="35"/>
      <c r="AB70" s="34"/>
      <c r="AD70" s="34">
        <f t="shared" si="2"/>
        <v>100</v>
      </c>
    </row>
    <row r="71" spans="1:30" x14ac:dyDescent="0.25">
      <c r="A71" s="13" t="s">
        <v>162</v>
      </c>
      <c r="B71" s="36" t="s">
        <v>245</v>
      </c>
      <c r="C71" s="37">
        <f t="shared" ref="C71:C76" si="3">(F71*F$3+G71*G$3+H71*H$3+I71*I$3+J71*J$3+K71*K$3+L71*L$3+M71*M$3+N71*N$3+O71*O$3+Q71*Q$3+R71*R$3+S71*S$3+T71*T$3+U71*U$3+V71*V$3+W71*W$3+X71*X$3+Y71*Y$3)%</f>
        <v>145.21</v>
      </c>
      <c r="D71" s="37">
        <f t="shared" ref="D71:D76" si="4">($F71*$F$4+$G71*$G$4+$H71*$H$4+$I71*$I$4+$J71*$J$4+$K71*$K$4+$L71*$L$4+$M71*$M$4+$N71*$N$4+$O71*$O$4+$Q71*$Q$4+$R71*$R$4+$S71*$S$4+$T71*$T$4+$U71*$U$4+$V71*$V$4+$W71*$W$4+$X71*$X$4+$Y71*$Y$4)%</f>
        <v>142.96</v>
      </c>
      <c r="E71" s="27"/>
      <c r="F71" s="34"/>
      <c r="G71" s="34">
        <v>21</v>
      </c>
      <c r="H71" s="34"/>
      <c r="I71" s="34"/>
      <c r="J71" s="34"/>
      <c r="K71" s="34"/>
      <c r="L71" s="34"/>
      <c r="M71" s="34"/>
      <c r="N71" s="34">
        <v>10</v>
      </c>
      <c r="O71" s="34">
        <v>69</v>
      </c>
      <c r="P71" s="34"/>
      <c r="Q71" s="34"/>
      <c r="R71" s="34"/>
      <c r="S71" s="34"/>
      <c r="T71" s="34"/>
      <c r="U71" s="34"/>
      <c r="V71" s="34"/>
      <c r="W71" s="34"/>
      <c r="X71" s="34"/>
      <c r="Y71" s="34"/>
      <c r="Z71" s="34"/>
      <c r="AA71" s="35"/>
      <c r="AB71" s="34"/>
      <c r="AD71" s="34">
        <f t="shared" ref="AD71:AD97" si="5">SUM(F71:Y71)</f>
        <v>100</v>
      </c>
    </row>
    <row r="72" spans="1:30" x14ac:dyDescent="0.25">
      <c r="A72" s="13" t="s">
        <v>163</v>
      </c>
      <c r="B72" s="36" t="s">
        <v>246</v>
      </c>
      <c r="C72" s="37">
        <f t="shared" si="3"/>
        <v>2102.7399999999998</v>
      </c>
      <c r="D72" s="37">
        <f t="shared" si="4"/>
        <v>1911.86</v>
      </c>
      <c r="E72" s="27"/>
      <c r="F72" s="34"/>
      <c r="G72" s="34">
        <v>12</v>
      </c>
      <c r="H72" s="34">
        <v>52</v>
      </c>
      <c r="I72" s="34">
        <v>14</v>
      </c>
      <c r="J72" s="34"/>
      <c r="K72" s="34"/>
      <c r="L72" s="34"/>
      <c r="M72" s="34"/>
      <c r="N72" s="34">
        <v>22</v>
      </c>
      <c r="O72" s="34"/>
      <c r="P72" s="34"/>
      <c r="Q72" s="34"/>
      <c r="R72" s="34"/>
      <c r="S72" s="34"/>
      <c r="T72" s="34"/>
      <c r="U72" s="34"/>
      <c r="V72" s="34"/>
      <c r="W72" s="34"/>
      <c r="X72" s="34"/>
      <c r="Y72" s="34"/>
      <c r="Z72" s="34"/>
      <c r="AA72" s="35"/>
      <c r="AB72" s="34"/>
      <c r="AD72" s="34">
        <f t="shared" si="5"/>
        <v>100</v>
      </c>
    </row>
    <row r="73" spans="1:30" x14ac:dyDescent="0.25">
      <c r="A73" s="13" t="s">
        <v>164</v>
      </c>
      <c r="B73" s="36" t="s">
        <v>247</v>
      </c>
      <c r="C73" s="37">
        <f t="shared" si="3"/>
        <v>1351.89</v>
      </c>
      <c r="D73" s="37">
        <f t="shared" si="4"/>
        <v>1242.33</v>
      </c>
      <c r="E73" s="27"/>
      <c r="F73" s="34"/>
      <c r="G73" s="34">
        <v>28</v>
      </c>
      <c r="H73" s="34">
        <v>25</v>
      </c>
      <c r="I73" s="34">
        <v>20</v>
      </c>
      <c r="J73" s="34"/>
      <c r="K73" s="34"/>
      <c r="L73" s="34"/>
      <c r="M73" s="34"/>
      <c r="N73" s="34">
        <v>27</v>
      </c>
      <c r="O73" s="34"/>
      <c r="P73" s="34"/>
      <c r="Q73" s="34"/>
      <c r="R73" s="34"/>
      <c r="S73" s="34"/>
      <c r="T73" s="34"/>
      <c r="U73" s="34"/>
      <c r="V73" s="34"/>
      <c r="W73" s="34"/>
      <c r="X73" s="34"/>
      <c r="Y73" s="34"/>
      <c r="Z73" s="34"/>
      <c r="AA73" s="35"/>
      <c r="AB73" s="34"/>
      <c r="AD73" s="34">
        <f t="shared" si="5"/>
        <v>100</v>
      </c>
    </row>
    <row r="74" spans="1:30" x14ac:dyDescent="0.25">
      <c r="A74" s="13" t="s">
        <v>278</v>
      </c>
      <c r="B74" s="13" t="s">
        <v>280</v>
      </c>
      <c r="C74" s="37">
        <f t="shared" si="3"/>
        <v>765.60500000000002</v>
      </c>
      <c r="D74" s="37">
        <f t="shared" si="4"/>
        <v>694.66499999999996</v>
      </c>
      <c r="E74" s="27"/>
      <c r="F74" s="34"/>
      <c r="G74" s="34">
        <v>2.5</v>
      </c>
      <c r="H74" s="34">
        <v>2.5</v>
      </c>
      <c r="I74" s="34">
        <v>46</v>
      </c>
      <c r="J74" s="34"/>
      <c r="K74" s="34"/>
      <c r="L74" s="34"/>
      <c r="M74" s="34"/>
      <c r="N74" s="34">
        <v>49</v>
      </c>
      <c r="O74" s="34"/>
      <c r="P74" s="34"/>
      <c r="Q74" s="34"/>
      <c r="R74" s="34"/>
      <c r="S74" s="34"/>
      <c r="T74" s="34"/>
      <c r="U74" s="34"/>
      <c r="V74" s="34"/>
      <c r="W74" s="34"/>
      <c r="X74" s="34"/>
      <c r="Y74" s="34"/>
      <c r="Z74" s="34"/>
      <c r="AA74" s="35"/>
      <c r="AB74" s="34"/>
      <c r="AD74" s="34">
        <f t="shared" si="5"/>
        <v>100</v>
      </c>
    </row>
    <row r="75" spans="1:30" x14ac:dyDescent="0.25">
      <c r="A75" s="13" t="s">
        <v>231</v>
      </c>
      <c r="B75" s="36" t="s">
        <v>233</v>
      </c>
      <c r="C75" s="37">
        <f t="shared" si="3"/>
        <v>2767.19</v>
      </c>
      <c r="D75" s="37">
        <f t="shared" si="4"/>
        <v>2567.09</v>
      </c>
      <c r="E75" s="27"/>
      <c r="F75" s="34"/>
      <c r="G75" s="34"/>
      <c r="H75" s="34">
        <v>55</v>
      </c>
      <c r="I75" s="34">
        <v>32</v>
      </c>
      <c r="J75" s="34">
        <v>5</v>
      </c>
      <c r="K75" s="34"/>
      <c r="L75" s="34">
        <v>5</v>
      </c>
      <c r="M75" s="34"/>
      <c r="N75" s="34"/>
      <c r="O75" s="34"/>
      <c r="P75" s="34"/>
      <c r="Q75" s="34"/>
      <c r="R75" s="34"/>
      <c r="S75" s="34"/>
      <c r="T75" s="34"/>
      <c r="U75" s="34">
        <v>3</v>
      </c>
      <c r="V75" s="34"/>
      <c r="W75" s="34"/>
      <c r="X75" s="34"/>
      <c r="Y75" s="34"/>
      <c r="Z75" s="34"/>
      <c r="AA75" s="35"/>
      <c r="AB75" s="34"/>
      <c r="AD75" s="34">
        <f t="shared" si="5"/>
        <v>100</v>
      </c>
    </row>
    <row r="76" spans="1:30" x14ac:dyDescent="0.25">
      <c r="A76" s="13" t="s">
        <v>232</v>
      </c>
      <c r="B76" s="36" t="s">
        <v>234</v>
      </c>
      <c r="C76" s="37">
        <f t="shared" si="3"/>
        <v>2249.4699999999998</v>
      </c>
      <c r="D76" s="37">
        <f t="shared" si="4"/>
        <v>2060.4499999999998</v>
      </c>
      <c r="E76" s="27"/>
      <c r="F76" s="34"/>
      <c r="G76" s="34">
        <v>9</v>
      </c>
      <c r="H76" s="34">
        <v>42</v>
      </c>
      <c r="I76" s="34">
        <v>44</v>
      </c>
      <c r="J76" s="34">
        <v>2</v>
      </c>
      <c r="K76" s="34"/>
      <c r="L76" s="34"/>
      <c r="M76" s="34"/>
      <c r="N76" s="34"/>
      <c r="O76" s="34"/>
      <c r="P76" s="34"/>
      <c r="Q76" s="34"/>
      <c r="R76" s="34"/>
      <c r="S76" s="34"/>
      <c r="T76" s="34">
        <v>3</v>
      </c>
      <c r="U76" s="34"/>
      <c r="V76" s="34"/>
      <c r="W76" s="34"/>
      <c r="X76" s="34"/>
      <c r="Y76" s="34"/>
      <c r="Z76" s="34"/>
      <c r="AA76" s="35"/>
      <c r="AB76" s="34"/>
      <c r="AD76" s="34">
        <f t="shared" si="5"/>
        <v>100</v>
      </c>
    </row>
    <row r="77" spans="1:30" x14ac:dyDescent="0.25">
      <c r="A77" s="13" t="s">
        <v>272</v>
      </c>
      <c r="B77" s="46" t="s">
        <v>276</v>
      </c>
      <c r="C77" s="37">
        <f t="shared" ref="C77:C79" si="6">(F77*F$3+G77*G$3+H77*H$3+I77*I$3+J77*J$3+K77*K$3+L77*L$3+M77*M$3+N77*N$3+O77*O$3+Q77*Q$3+R77*R$3+S77*S$3+T77*T$3+U77*U$3+V77*V$3+W77*W$3+X77*X$3+Y77*Y$3)%</f>
        <v>1493.82</v>
      </c>
      <c r="D77" s="37">
        <f t="shared" ref="D77:D79" si="7">($F77*$F$4+$G77*$G$4+$H77*$H$4+$I77*$I$4+$J77*$J$4+$K77*$K$4+$L77*$L$4+$M77*$M$4+$N77*$N$4+$O77*$O$4+$Q77*$Q$4+$R77*$R$4+$S77*$S$4+$T77*$T$4+$U77*$U$4+$V77*$V$4+$W77*$W$4+$X77*$X$4+$Y77*$Y$4)%</f>
        <v>1376.92</v>
      </c>
      <c r="E77" s="27"/>
      <c r="F77" s="34"/>
      <c r="G77" s="34">
        <v>36</v>
      </c>
      <c r="H77" s="34">
        <v>30</v>
      </c>
      <c r="I77" s="34">
        <v>14</v>
      </c>
      <c r="J77" s="34"/>
      <c r="K77" s="34"/>
      <c r="L77" s="34"/>
      <c r="M77" s="34"/>
      <c r="N77" s="34"/>
      <c r="O77" s="34">
        <v>14</v>
      </c>
      <c r="P77" s="34"/>
      <c r="Q77" s="34"/>
      <c r="R77" s="34"/>
      <c r="S77" s="34"/>
      <c r="T77" s="35"/>
      <c r="U77" s="34"/>
      <c r="V77" s="34"/>
      <c r="W77" s="34"/>
      <c r="X77" s="34"/>
      <c r="Y77" s="34">
        <v>6</v>
      </c>
      <c r="Z77" s="34"/>
      <c r="AA77" s="35"/>
      <c r="AB77" s="34"/>
      <c r="AD77" s="34">
        <f t="shared" si="5"/>
        <v>100</v>
      </c>
    </row>
    <row r="78" spans="1:30" x14ac:dyDescent="0.25">
      <c r="A78" s="13" t="s">
        <v>273</v>
      </c>
      <c r="B78" s="36" t="s">
        <v>277</v>
      </c>
      <c r="C78" s="37">
        <f t="shared" si="6"/>
        <v>1323.25</v>
      </c>
      <c r="D78" s="37">
        <f t="shared" si="7"/>
        <v>1240.0899999999999</v>
      </c>
      <c r="E78" s="27"/>
      <c r="F78" s="34"/>
      <c r="G78" s="34">
        <v>27</v>
      </c>
      <c r="H78" s="34">
        <v>27</v>
      </c>
      <c r="I78" s="34"/>
      <c r="J78" s="34"/>
      <c r="K78" s="34"/>
      <c r="L78" s="34">
        <v>6</v>
      </c>
      <c r="M78" s="34"/>
      <c r="N78" s="34">
        <v>40</v>
      </c>
      <c r="O78" s="34"/>
      <c r="P78" s="34"/>
      <c r="Q78" s="34"/>
      <c r="R78" s="34"/>
      <c r="S78" s="34"/>
      <c r="T78" s="35"/>
      <c r="U78" s="34"/>
      <c r="V78" s="34"/>
      <c r="W78" s="34"/>
      <c r="X78" s="34"/>
      <c r="Y78" s="34"/>
      <c r="Z78" s="34"/>
      <c r="AA78" s="35"/>
      <c r="AB78" s="34"/>
      <c r="AD78" s="34">
        <f t="shared" si="5"/>
        <v>100</v>
      </c>
    </row>
    <row r="79" spans="1:30" x14ac:dyDescent="0.25">
      <c r="A79" s="13" t="s">
        <v>274</v>
      </c>
      <c r="B79" s="48" t="s">
        <v>279</v>
      </c>
      <c r="C79" s="37">
        <f t="shared" si="6"/>
        <v>144.83100000000002</v>
      </c>
      <c r="D79" s="37">
        <f t="shared" si="7"/>
        <v>143.11800000000002</v>
      </c>
      <c r="E79" s="27"/>
      <c r="F79" s="34"/>
      <c r="G79" s="34">
        <v>21</v>
      </c>
      <c r="H79" s="34"/>
      <c r="I79" s="34"/>
      <c r="J79" s="34"/>
      <c r="K79" s="34"/>
      <c r="L79" s="34"/>
      <c r="M79" s="34"/>
      <c r="N79" s="34"/>
      <c r="O79" s="34">
        <v>71.099999999999994</v>
      </c>
      <c r="P79" s="34"/>
      <c r="Q79" s="34"/>
      <c r="R79" s="34"/>
      <c r="S79" s="34">
        <v>7.9</v>
      </c>
      <c r="T79" s="35"/>
      <c r="U79" s="34"/>
      <c r="V79" s="34"/>
      <c r="W79" s="34"/>
      <c r="X79" s="34"/>
      <c r="Y79" s="34"/>
      <c r="Z79" s="34"/>
      <c r="AA79" s="35"/>
      <c r="AB79" s="34"/>
      <c r="AD79" s="34">
        <f t="shared" si="5"/>
        <v>100</v>
      </c>
    </row>
    <row r="80" spans="1:30" x14ac:dyDescent="0.25">
      <c r="A80" s="13" t="s">
        <v>346</v>
      </c>
      <c r="B80" s="47" t="s">
        <v>336</v>
      </c>
      <c r="C80" s="37">
        <f>(F80*F$3+G80*G$3+H80*H$3+I80*I$3+J80*J$3+K80*K$3+L80*L$3+M80*M$3+N80*N$3+O80*O$3+Q80*Q$3+R80*R$3+S80*S$3+T80*T$3+U80*U$3+V80*V$3+W80*W$3+X80*X$3+Y80*Y$3+Z80*Z$3+AA80*AA$3)%</f>
        <v>733.25</v>
      </c>
      <c r="D80" s="37">
        <f>($F80*$F$4+$G80*$G$4+$H80*$H$4+$I80*$I$4+$J80*$J$4+$K80*$K$4+$L80*$L$4+$M80*$M$4+$N80*$N$4+$O80*$O$4+$Q80*$Q$4+$R80*$R$4+$S80*$S$4+$T80*$T$4+$U80*$U$4+$V80*$V$4+$W80*$W$4+$X80*$X$4+$Y80*$Y$4+$Z80*$Z$4+$AA80*$AA$4)%</f>
        <v>696.28</v>
      </c>
      <c r="E80" s="27"/>
      <c r="F80" s="34"/>
      <c r="G80" s="34">
        <v>49</v>
      </c>
      <c r="H80" s="34">
        <v>11.5</v>
      </c>
      <c r="I80" s="34"/>
      <c r="J80" s="34"/>
      <c r="K80" s="34"/>
      <c r="L80" s="34"/>
      <c r="M80" s="34"/>
      <c r="N80" s="34"/>
      <c r="O80" s="34"/>
      <c r="P80" s="34"/>
      <c r="Q80" s="34"/>
      <c r="R80" s="34"/>
      <c r="S80" s="34"/>
      <c r="T80" s="35"/>
      <c r="U80" s="34"/>
      <c r="V80" s="34"/>
      <c r="W80" s="34"/>
      <c r="X80" s="34"/>
      <c r="Y80" s="34"/>
      <c r="Z80" s="34">
        <v>39.5</v>
      </c>
      <c r="AA80" s="35"/>
      <c r="AB80" s="34"/>
      <c r="AD80" s="34">
        <f>SUM(F80:AA80)</f>
        <v>100</v>
      </c>
    </row>
    <row r="81" spans="1:30" x14ac:dyDescent="0.25">
      <c r="A81" s="13" t="s">
        <v>331</v>
      </c>
      <c r="B81" s="47" t="s">
        <v>332</v>
      </c>
      <c r="C81" s="37">
        <f t="shared" ref="C81:C82" si="8">(F81*F$3+G81*G$3+H81*H$3+I81*I$3+J81*J$3+K81*K$3+L81*L$3+M81*M$3+N81*N$3+O81*O$3+Q81*Q$3+R81*R$3+S81*S$3+T81*T$3+U81*U$3+V81*V$3+W81*W$3+X81*X$3+Y81*Y$3+Z81*Z$3+AA81*AA$3)%</f>
        <v>1358.838</v>
      </c>
      <c r="D81" s="37">
        <f t="shared" ref="D81:D85" si="9">($F81*$F$4+$G81*$G$4+$H81*$H$4+$I81*$I$4+$J81*$J$4+$K81*$K$4+$L81*$L$4+$M81*$M$4+$N81*$N$4+$O81*$O$4+$Q81*$Q$4+$R81*$R$4+$S81*$S$4+$T81*$T$4+$U81*$U$4+$V81*$V$4+$W81*$W$4+$X81*$X$4+$Y81*$Y$4+$Z81*$Z$4+$AA81*$AA$4)%</f>
        <v>1248.6580000000001</v>
      </c>
      <c r="E81" s="27"/>
      <c r="F81" s="34"/>
      <c r="G81" s="34">
        <v>22</v>
      </c>
      <c r="H81" s="34">
        <v>5</v>
      </c>
      <c r="I81" s="34">
        <v>72.400000000000006</v>
      </c>
      <c r="J81" s="34"/>
      <c r="K81" s="34"/>
      <c r="L81" s="34"/>
      <c r="M81" s="34"/>
      <c r="N81" s="34"/>
      <c r="O81" s="34"/>
      <c r="P81" s="34"/>
      <c r="Q81" s="34"/>
      <c r="R81" s="34"/>
      <c r="S81" s="34"/>
      <c r="T81" s="35"/>
      <c r="U81" s="34">
        <v>0.6</v>
      </c>
      <c r="V81" s="34"/>
      <c r="W81" s="34"/>
      <c r="X81" s="34"/>
      <c r="Y81" s="34"/>
      <c r="Z81" s="34"/>
      <c r="AA81" s="35"/>
      <c r="AB81" s="34"/>
      <c r="AD81" s="34">
        <f t="shared" ref="AD81:AD85" si="10">SUM(F81:AA81)</f>
        <v>100</v>
      </c>
    </row>
    <row r="82" spans="1:30" x14ac:dyDescent="0.25">
      <c r="A82" s="13" t="s">
        <v>334</v>
      </c>
      <c r="B82" s="13" t="s">
        <v>333</v>
      </c>
      <c r="C82" s="37">
        <f t="shared" si="8"/>
        <v>148.125</v>
      </c>
      <c r="D82" s="37">
        <f t="shared" si="9"/>
        <v>146.34</v>
      </c>
      <c r="E82" s="27"/>
      <c r="F82" s="34"/>
      <c r="G82" s="34">
        <v>21.5</v>
      </c>
      <c r="H82" s="34"/>
      <c r="I82" s="34"/>
      <c r="J82" s="34"/>
      <c r="K82" s="34"/>
      <c r="L82" s="34"/>
      <c r="M82" s="34"/>
      <c r="N82" s="34"/>
      <c r="O82" s="34">
        <v>75</v>
      </c>
      <c r="P82" s="34"/>
      <c r="Q82" s="34"/>
      <c r="R82" s="34"/>
      <c r="S82" s="34"/>
      <c r="T82" s="35"/>
      <c r="U82" s="34"/>
      <c r="V82" s="34"/>
      <c r="W82" s="34"/>
      <c r="X82" s="34"/>
      <c r="Y82" s="34"/>
      <c r="Z82" s="34"/>
      <c r="AA82" s="35">
        <v>3.5</v>
      </c>
      <c r="AB82" s="34"/>
      <c r="AD82" s="34">
        <f t="shared" si="10"/>
        <v>100</v>
      </c>
    </row>
    <row r="83" spans="1:30" x14ac:dyDescent="0.25">
      <c r="A83" s="66" t="s">
        <v>360</v>
      </c>
      <c r="B83" s="66" t="s">
        <v>361</v>
      </c>
      <c r="C83" s="37">
        <f t="shared" ref="C83:C85" si="11">(F83*F$3+G83*G$3+H83*H$3+I83*I$3+J83*J$3+K83*K$3+L83*L$3+M83*M$3+N83*N$3+O83*O$3+Q83*Q$3+R83*R$3+S83*S$3+T83*T$3+U83*U$3+V83*V$3+W83*W$3+X83*X$3+Y83*Y$3+Z83*Z$3+AA83*AA$3)%</f>
        <v>1357.2249999999999</v>
      </c>
      <c r="D83" s="37">
        <f t="shared" si="9"/>
        <v>1250.625</v>
      </c>
      <c r="E83" s="27"/>
      <c r="F83" s="34"/>
      <c r="G83" s="34">
        <v>32.5</v>
      </c>
      <c r="H83" s="34">
        <v>32.5</v>
      </c>
      <c r="I83" s="34"/>
      <c r="J83" s="34"/>
      <c r="K83" s="34"/>
      <c r="L83" s="34"/>
      <c r="M83" s="34"/>
      <c r="N83" s="34"/>
      <c r="O83" s="34"/>
      <c r="P83" s="34"/>
      <c r="Q83" s="34"/>
      <c r="R83" s="34"/>
      <c r="S83" s="34"/>
      <c r="T83" s="35"/>
      <c r="U83" s="34"/>
      <c r="V83" s="34"/>
      <c r="W83" s="34"/>
      <c r="X83" s="34"/>
      <c r="Y83" s="34">
        <v>35</v>
      </c>
      <c r="Z83" s="34"/>
      <c r="AA83" s="35"/>
      <c r="AB83" s="34"/>
      <c r="AD83" s="34">
        <f t="shared" si="10"/>
        <v>100</v>
      </c>
    </row>
    <row r="84" spans="1:30" x14ac:dyDescent="0.25">
      <c r="A84" s="66" t="s">
        <v>358</v>
      </c>
      <c r="B84" s="66" t="s">
        <v>362</v>
      </c>
      <c r="C84" s="37">
        <f t="shared" si="11"/>
        <v>979.63</v>
      </c>
      <c r="D84" s="37">
        <f t="shared" si="9"/>
        <v>909.43</v>
      </c>
      <c r="E84" s="27"/>
      <c r="F84" s="34"/>
      <c r="G84" s="34">
        <v>17</v>
      </c>
      <c r="H84" s="34">
        <v>19</v>
      </c>
      <c r="I84" s="34">
        <v>7</v>
      </c>
      <c r="J84" s="34"/>
      <c r="K84" s="34"/>
      <c r="L84" s="34">
        <v>3</v>
      </c>
      <c r="M84" s="34"/>
      <c r="N84" s="34">
        <v>44</v>
      </c>
      <c r="O84" s="34"/>
      <c r="P84" s="34"/>
      <c r="Q84" s="34"/>
      <c r="R84" s="34"/>
      <c r="S84" s="34"/>
      <c r="T84" s="35"/>
      <c r="U84" s="34"/>
      <c r="V84" s="34"/>
      <c r="W84" s="34"/>
      <c r="X84" s="34"/>
      <c r="Y84" s="34">
        <v>10</v>
      </c>
      <c r="Z84" s="34"/>
      <c r="AA84" s="35"/>
      <c r="AB84" s="34"/>
      <c r="AD84" s="34">
        <f t="shared" si="10"/>
        <v>100</v>
      </c>
    </row>
    <row r="85" spans="1:30" x14ac:dyDescent="0.25">
      <c r="A85" s="66" t="s">
        <v>359</v>
      </c>
      <c r="B85" s="66" t="s">
        <v>363</v>
      </c>
      <c r="C85" s="37">
        <f t="shared" si="11"/>
        <v>752.51499999999999</v>
      </c>
      <c r="D85" s="37">
        <f t="shared" si="9"/>
        <v>716.57500000000005</v>
      </c>
      <c r="E85" s="27"/>
      <c r="F85" s="34"/>
      <c r="G85" s="34">
        <v>11.5</v>
      </c>
      <c r="H85" s="34">
        <v>11.5</v>
      </c>
      <c r="I85" s="34">
        <v>3</v>
      </c>
      <c r="J85" s="34"/>
      <c r="K85" s="34"/>
      <c r="L85" s="34">
        <v>7</v>
      </c>
      <c r="M85" s="34"/>
      <c r="N85" s="34">
        <v>57</v>
      </c>
      <c r="O85" s="34"/>
      <c r="P85" s="34"/>
      <c r="Q85" s="34"/>
      <c r="R85" s="34"/>
      <c r="S85" s="34"/>
      <c r="T85" s="35"/>
      <c r="U85" s="34"/>
      <c r="V85" s="34"/>
      <c r="W85" s="34"/>
      <c r="X85" s="34"/>
      <c r="Y85" s="34">
        <v>10</v>
      </c>
      <c r="Z85" s="34"/>
      <c r="AA85" s="35"/>
      <c r="AB85" s="34"/>
      <c r="AD85" s="34">
        <f t="shared" si="10"/>
        <v>100</v>
      </c>
    </row>
    <row r="86" spans="1:30" ht="15.75" x14ac:dyDescent="0.25">
      <c r="A86" s="1"/>
      <c r="C86" s="27"/>
      <c r="D86" s="27"/>
      <c r="E86" s="27"/>
      <c r="F86" s="34"/>
      <c r="G86" s="34"/>
      <c r="H86" s="34"/>
      <c r="I86" s="34"/>
      <c r="J86" s="34"/>
      <c r="K86" s="34"/>
      <c r="L86" s="34"/>
      <c r="M86" s="34"/>
      <c r="N86" s="34"/>
      <c r="O86" s="34"/>
      <c r="P86" s="34"/>
      <c r="Q86" s="34"/>
      <c r="R86" s="34"/>
      <c r="S86" s="34"/>
      <c r="T86" s="35"/>
      <c r="U86" s="34"/>
      <c r="V86" s="34"/>
      <c r="W86" s="34"/>
      <c r="X86" s="34"/>
      <c r="Y86" s="34"/>
      <c r="Z86" s="34"/>
      <c r="AA86" s="35"/>
      <c r="AB86" s="34"/>
      <c r="AD86" s="34"/>
    </row>
    <row r="87" spans="1:30" x14ac:dyDescent="0.25">
      <c r="A87" s="79" t="s">
        <v>167</v>
      </c>
      <c r="B87" s="80"/>
      <c r="C87" s="27"/>
      <c r="D87" s="27"/>
      <c r="E87" s="27"/>
      <c r="F87" s="49"/>
      <c r="G87" s="50"/>
      <c r="H87" s="50"/>
      <c r="I87" s="50"/>
      <c r="J87" s="50"/>
      <c r="K87" s="50"/>
      <c r="L87" s="50"/>
      <c r="M87" s="50"/>
      <c r="N87" s="50"/>
      <c r="O87" s="50"/>
      <c r="P87" s="50"/>
      <c r="Q87" s="50"/>
      <c r="R87" s="50"/>
      <c r="S87" s="50"/>
      <c r="T87" s="50"/>
      <c r="U87" s="50"/>
      <c r="V87" s="50"/>
      <c r="W87" s="50"/>
      <c r="X87" s="50"/>
      <c r="Y87" s="50"/>
      <c r="Z87" s="58"/>
      <c r="AA87" s="58"/>
      <c r="AB87" s="34"/>
      <c r="AD87" s="26"/>
    </row>
    <row r="88" spans="1:30" x14ac:dyDescent="0.25">
      <c r="A88" s="13" t="s">
        <v>175</v>
      </c>
      <c r="B88" s="13" t="s">
        <v>176</v>
      </c>
      <c r="C88" s="37">
        <f t="shared" ref="C88:C97" si="12">(F88*F$3+G88*G$3+H88*H$3+I88*I$3+J88*J$3+K88*K$3+L88*L$3+M88*M$3+N88*N$3+O88*O$3+Q88*Q$3+R88*R$3+S88*S$3+T88*T$3+U88*U$3+V88*V$3+W88*W$3+X88*X$3+Y88*Y$3)%</f>
        <v>3985</v>
      </c>
      <c r="D88" s="37">
        <f t="shared" ref="D88:D97" si="13">($F88*$F$4+$G88*$G$4+$H88*$H$4+$I88*$I$4+$J88*$J$4+$K88*$K$4+$L88*$L$4+$M88*$M$4+$N88*$N$4+$O88*$O$4+$Q88*$Q$4+$R88*$R$4+$S88*$S$4+$T88*$T$4+$U88*$U$4+$V88*$V$4+$W88*$W$4+$X88*$X$4+$Y88*$Y$4)%</f>
        <v>3985</v>
      </c>
      <c r="E88" s="27"/>
      <c r="F88" s="34"/>
      <c r="G88" s="34"/>
      <c r="H88" s="34">
        <v>50</v>
      </c>
      <c r="I88" s="34"/>
      <c r="J88" s="34">
        <v>50</v>
      </c>
      <c r="K88" s="34"/>
      <c r="L88" s="34"/>
      <c r="M88" s="34"/>
      <c r="N88" s="34"/>
      <c r="O88" s="34"/>
      <c r="P88" s="34"/>
      <c r="Q88" s="34"/>
      <c r="R88" s="34"/>
      <c r="S88" s="34"/>
      <c r="T88" s="34"/>
      <c r="U88" s="34"/>
      <c r="V88" s="34"/>
      <c r="W88" s="34"/>
      <c r="X88" s="34"/>
      <c r="Y88" s="34"/>
      <c r="Z88" s="34"/>
      <c r="AA88" s="35"/>
      <c r="AB88" s="34"/>
      <c r="AD88" s="34">
        <f t="shared" si="5"/>
        <v>100</v>
      </c>
    </row>
    <row r="89" spans="1:30" x14ac:dyDescent="0.25">
      <c r="A89" s="13" t="s">
        <v>177</v>
      </c>
      <c r="B89" s="13" t="s">
        <v>178</v>
      </c>
      <c r="C89" s="37">
        <f t="shared" si="12"/>
        <v>13214</v>
      </c>
      <c r="D89" s="37">
        <f t="shared" si="13"/>
        <v>11607</v>
      </c>
      <c r="E89" s="27"/>
      <c r="F89" s="34">
        <v>39</v>
      </c>
      <c r="G89" s="34"/>
      <c r="H89" s="34"/>
      <c r="I89" s="34"/>
      <c r="J89" s="34"/>
      <c r="K89" s="34"/>
      <c r="L89" s="34"/>
      <c r="M89" s="34"/>
      <c r="N89" s="34"/>
      <c r="O89" s="34"/>
      <c r="P89" s="34"/>
      <c r="Q89" s="34">
        <v>61</v>
      </c>
      <c r="R89" s="34"/>
      <c r="S89" s="34"/>
      <c r="T89" s="34"/>
      <c r="U89" s="34"/>
      <c r="V89" s="34"/>
      <c r="W89" s="34"/>
      <c r="X89" s="34"/>
      <c r="Y89" s="34"/>
      <c r="Z89" s="34"/>
      <c r="AA89" s="35"/>
      <c r="AB89" s="34"/>
      <c r="AD89" s="34">
        <f t="shared" si="5"/>
        <v>100</v>
      </c>
    </row>
    <row r="90" spans="1:30" x14ac:dyDescent="0.25">
      <c r="A90" s="13" t="s">
        <v>179</v>
      </c>
      <c r="B90" s="13" t="s">
        <v>180</v>
      </c>
      <c r="C90" s="37">
        <f t="shared" si="12"/>
        <v>13396</v>
      </c>
      <c r="D90" s="37">
        <f t="shared" si="13"/>
        <v>11698</v>
      </c>
      <c r="E90" s="27"/>
      <c r="F90" s="34">
        <v>46</v>
      </c>
      <c r="G90" s="34"/>
      <c r="H90" s="34"/>
      <c r="I90" s="34"/>
      <c r="J90" s="34"/>
      <c r="K90" s="34"/>
      <c r="L90" s="34"/>
      <c r="M90" s="34"/>
      <c r="N90" s="34"/>
      <c r="O90" s="34"/>
      <c r="P90" s="34"/>
      <c r="Q90" s="34">
        <v>54</v>
      </c>
      <c r="R90" s="34"/>
      <c r="S90" s="34"/>
      <c r="T90" s="34"/>
      <c r="U90" s="34"/>
      <c r="V90" s="34"/>
      <c r="W90" s="34"/>
      <c r="X90" s="34"/>
      <c r="Y90" s="34"/>
      <c r="Z90" s="34"/>
      <c r="AA90" s="35"/>
      <c r="AB90" s="34"/>
      <c r="AD90" s="34">
        <f t="shared" si="5"/>
        <v>100</v>
      </c>
    </row>
    <row r="91" spans="1:30" x14ac:dyDescent="0.25">
      <c r="A91" s="13" t="s">
        <v>187</v>
      </c>
      <c r="B91" s="13" t="s">
        <v>188</v>
      </c>
      <c r="C91" s="37">
        <f t="shared" si="12"/>
        <v>189.3</v>
      </c>
      <c r="D91" s="37">
        <f t="shared" si="13"/>
        <v>196.1</v>
      </c>
      <c r="E91" s="27"/>
      <c r="F91" s="34"/>
      <c r="G91" s="34"/>
      <c r="H91" s="34"/>
      <c r="I91" s="34">
        <v>5</v>
      </c>
      <c r="J91" s="34"/>
      <c r="K91" s="34">
        <v>95</v>
      </c>
      <c r="L91" s="34"/>
      <c r="M91" s="34"/>
      <c r="N91" s="34"/>
      <c r="O91" s="34"/>
      <c r="P91" s="34"/>
      <c r="Q91" s="34"/>
      <c r="R91" s="34"/>
      <c r="S91" s="34"/>
      <c r="T91" s="34"/>
      <c r="U91" s="34"/>
      <c r="V91" s="34"/>
      <c r="W91" s="34"/>
      <c r="X91" s="34"/>
      <c r="Y91" s="34"/>
      <c r="Z91" s="34"/>
      <c r="AA91" s="35"/>
      <c r="AB91" s="34"/>
      <c r="AD91" s="34">
        <f t="shared" si="5"/>
        <v>100</v>
      </c>
    </row>
    <row r="92" spans="1:30" x14ac:dyDescent="0.25">
      <c r="A92" s="13" t="s">
        <v>224</v>
      </c>
      <c r="B92" s="13" t="s">
        <v>225</v>
      </c>
      <c r="C92" s="37">
        <f t="shared" si="12"/>
        <v>631.44000000000005</v>
      </c>
      <c r="D92" s="37">
        <f t="shared" si="13"/>
        <v>572.55999999999995</v>
      </c>
      <c r="E92" s="27"/>
      <c r="F92" s="34"/>
      <c r="G92" s="34"/>
      <c r="H92" s="34"/>
      <c r="I92" s="34">
        <v>44</v>
      </c>
      <c r="J92" s="34"/>
      <c r="K92" s="34"/>
      <c r="L92" s="34"/>
      <c r="M92" s="34"/>
      <c r="N92" s="34"/>
      <c r="O92" s="34">
        <v>56</v>
      </c>
      <c r="P92" s="34"/>
      <c r="Q92" s="34"/>
      <c r="R92" s="34"/>
      <c r="S92" s="34"/>
      <c r="T92" s="34"/>
      <c r="U92" s="34"/>
      <c r="V92" s="34"/>
      <c r="W92" s="34"/>
      <c r="X92" s="34"/>
      <c r="Y92" s="34"/>
      <c r="Z92" s="34"/>
      <c r="AA92" s="35"/>
      <c r="AB92" s="34"/>
      <c r="AD92" s="34">
        <f t="shared" si="5"/>
        <v>100</v>
      </c>
    </row>
    <row r="93" spans="1:30" x14ac:dyDescent="0.25">
      <c r="A93" s="13" t="s">
        <v>189</v>
      </c>
      <c r="B93" s="13" t="s">
        <v>190</v>
      </c>
      <c r="C93" s="37">
        <f>(F93*F$3+G93*G$3+H93*H$3+I93*I$3+J93*J$3+K93*K$3+L93*L$3+M93*M$3+N93*N$3+O93*O$3+P93*P$3+Q93*Q$3+R93*R$3+S93*S$3+T93*T$3+U93*U$3+V93*V$3+W93*W$3+X93*X$3+Y93*Y$3+Z93*Z$3+AA93*AA$3)%</f>
        <v>595.79</v>
      </c>
      <c r="D93" s="37">
        <f>($F93*$F$4+$G93*$G$4+$H93*$H$4+$I93*$I$4+$J93*$J$4+$K93*$K$4+$L93*$L$4+$M93*$M$4+$N93*$N$4+$O93*$O$4+$P93*$P$4+$Q93*$Q$4+$R93*$R$4+$S93*$S$4+$T93*$T$4+$U93*$U$4+$V93*$V$4+$W93*$W$4+$X93*$X$4+$Y93*$Y$4+$Z93*$Z$4+$AA93*$AA$4)%</f>
        <v>540.08500000000004</v>
      </c>
      <c r="E93" s="27"/>
      <c r="F93" s="34"/>
      <c r="G93" s="34"/>
      <c r="H93" s="34"/>
      <c r="I93" s="34">
        <v>41.5</v>
      </c>
      <c r="J93" s="34"/>
      <c r="K93" s="34"/>
      <c r="L93" s="34"/>
      <c r="M93" s="34"/>
      <c r="N93" s="34"/>
      <c r="O93" s="34">
        <v>58.5</v>
      </c>
      <c r="P93" s="34"/>
      <c r="Q93" s="34"/>
      <c r="R93" s="34"/>
      <c r="S93" s="34"/>
      <c r="T93" s="34"/>
      <c r="U93" s="34"/>
      <c r="V93" s="34"/>
      <c r="W93" s="34"/>
      <c r="X93" s="34"/>
      <c r="Y93" s="34"/>
      <c r="Z93" s="34"/>
      <c r="AA93" s="35"/>
      <c r="AB93" s="34"/>
      <c r="AD93" s="34">
        <f t="shared" si="5"/>
        <v>100</v>
      </c>
    </row>
    <row r="94" spans="1:30" x14ac:dyDescent="0.25">
      <c r="A94" s="62" t="s">
        <v>191</v>
      </c>
      <c r="B94" s="62" t="s">
        <v>192</v>
      </c>
      <c r="C94" s="67">
        <f>(F94*F$3+G94*G$3+H94*H$3+I94*I$3+J94*J$3+K94*K$3+L94*L$3+M94*M$3+N94*N$3+O94*O$3+P94*P$3+Q94*Q$3+R94*R$3+S94*S$3+T94*T$3+U94*U$3+V94*V$3+W94*W$3+X94*X$3+Y94*Y$3+Z94*Z$3+AA94*AA$3)%</f>
        <v>6.7230000000000008</v>
      </c>
      <c r="D94" s="68">
        <f>ROUNDUP(($F94*$F$4+$G94*$G$4+$H94*$H$4+$I94*$I$4+$J94*$J$4+$K94*$K$4+$L94*$L$4+$M94*$M$4+$N94*$N$4+$O94*$O$4+$P94*$P$4+$Q94*$Q$4+$R94*$R$4+$S94*$S$4+$T94*$T$4+$U94*$U$4+$V94*$V$4+$W94*$W$4+$X94*$X$4+$Y94*$Y$4+$Z94*$Z$4+$AA94*$AA$4)%,1)</f>
        <v>1.5</v>
      </c>
      <c r="E94" s="27"/>
      <c r="F94" s="34"/>
      <c r="G94" s="34"/>
      <c r="H94" s="34"/>
      <c r="I94" s="34"/>
      <c r="J94" s="34"/>
      <c r="K94" s="34"/>
      <c r="L94" s="34"/>
      <c r="M94" s="34"/>
      <c r="N94" s="34"/>
      <c r="O94" s="34"/>
      <c r="P94" s="34">
        <v>74.7</v>
      </c>
      <c r="Q94" s="34"/>
      <c r="R94" s="34"/>
      <c r="S94" s="34"/>
      <c r="T94" s="34"/>
      <c r="U94" s="34"/>
      <c r="V94" s="34"/>
      <c r="W94" s="34"/>
      <c r="X94" s="34"/>
      <c r="Y94" s="34"/>
      <c r="Z94" s="34"/>
      <c r="AA94" s="35"/>
      <c r="AB94" s="34">
        <v>25.3</v>
      </c>
      <c r="AD94" s="34">
        <f>SUM(F94:AB94)</f>
        <v>100</v>
      </c>
    </row>
    <row r="95" spans="1:30" x14ac:dyDescent="0.25">
      <c r="A95" s="13" t="s">
        <v>193</v>
      </c>
      <c r="B95" s="13" t="s">
        <v>194</v>
      </c>
      <c r="C95" s="37">
        <f t="shared" si="12"/>
        <v>392.56</v>
      </c>
      <c r="D95" s="37">
        <f t="shared" si="13"/>
        <v>402.88</v>
      </c>
      <c r="E95" s="27"/>
      <c r="F95" s="34"/>
      <c r="G95" s="34"/>
      <c r="H95" s="34"/>
      <c r="I95" s="34"/>
      <c r="J95" s="34"/>
      <c r="K95" s="34"/>
      <c r="L95" s="34">
        <v>12</v>
      </c>
      <c r="M95" s="34"/>
      <c r="N95" s="34">
        <v>88</v>
      </c>
      <c r="O95" s="34"/>
      <c r="P95" s="34"/>
      <c r="Q95" s="34"/>
      <c r="R95" s="34"/>
      <c r="S95" s="34"/>
      <c r="T95" s="34"/>
      <c r="U95" s="34"/>
      <c r="V95" s="34"/>
      <c r="W95" s="34"/>
      <c r="X95" s="34"/>
      <c r="Y95" s="34"/>
      <c r="Z95" s="34"/>
      <c r="AA95" s="35"/>
      <c r="AB95" s="34"/>
      <c r="AD95" s="34">
        <f t="shared" si="5"/>
        <v>100</v>
      </c>
    </row>
    <row r="96" spans="1:30" x14ac:dyDescent="0.25">
      <c r="A96" s="13" t="s">
        <v>367</v>
      </c>
      <c r="B96" s="13" t="s">
        <v>368</v>
      </c>
      <c r="C96" s="37">
        <f t="shared" ref="C96" si="14">(F96*F$3+G96*G$3+H96*H$3+I96*I$3+J96*J$3+K96*K$3+L96*L$3+M96*M$3+N96*N$3+O96*O$3+Q96*Q$3+R96*R$3+S96*S$3+T96*T$3+U96*U$3+V96*V$3+W96*W$3+X96*X$3+Y96*Y$3)%</f>
        <v>292.95699999999999</v>
      </c>
      <c r="D96" s="37">
        <f t="shared" si="13"/>
        <v>299.06099999999998</v>
      </c>
      <c r="E96" s="27"/>
      <c r="F96" s="34"/>
      <c r="G96" s="34"/>
      <c r="H96" s="34"/>
      <c r="I96" s="34"/>
      <c r="J96" s="34"/>
      <c r="K96" s="34"/>
      <c r="L96" s="34">
        <v>8.9</v>
      </c>
      <c r="M96" s="34"/>
      <c r="N96" s="34">
        <v>91.1</v>
      </c>
      <c r="O96" s="34"/>
      <c r="P96" s="34"/>
      <c r="Q96" s="34"/>
      <c r="R96" s="34"/>
      <c r="S96" s="34"/>
      <c r="T96" s="34"/>
      <c r="U96" s="34"/>
      <c r="V96" s="34"/>
      <c r="W96" s="34"/>
      <c r="X96" s="34"/>
      <c r="Y96" s="34"/>
      <c r="Z96" s="34"/>
      <c r="AA96" s="35"/>
      <c r="AB96" s="34"/>
      <c r="AD96" s="34">
        <f t="shared" si="5"/>
        <v>100</v>
      </c>
    </row>
    <row r="97" spans="1:30" x14ac:dyDescent="0.25">
      <c r="A97" s="13" t="s">
        <v>230</v>
      </c>
      <c r="B97" s="13" t="s">
        <v>235</v>
      </c>
      <c r="C97" s="37">
        <f t="shared" si="12"/>
        <v>142.01</v>
      </c>
      <c r="D97" s="37">
        <f t="shared" si="13"/>
        <v>130.595</v>
      </c>
      <c r="E97" s="27"/>
      <c r="F97" s="34"/>
      <c r="G97" s="34"/>
      <c r="H97" s="34"/>
      <c r="I97" s="34">
        <v>8.5</v>
      </c>
      <c r="J97" s="34"/>
      <c r="K97" s="34">
        <v>14</v>
      </c>
      <c r="L97" s="34"/>
      <c r="M97" s="34"/>
      <c r="N97" s="34"/>
      <c r="O97" s="34">
        <v>77.5</v>
      </c>
      <c r="P97" s="34"/>
      <c r="Q97" s="34"/>
      <c r="R97" s="34"/>
      <c r="S97" s="34"/>
      <c r="T97" s="34"/>
      <c r="U97" s="34"/>
      <c r="V97" s="34"/>
      <c r="W97" s="34"/>
      <c r="X97" s="34"/>
      <c r="Y97" s="34"/>
      <c r="Z97" s="34"/>
      <c r="AA97" s="35"/>
      <c r="AB97" s="34"/>
      <c r="AD97" s="34">
        <f t="shared" si="5"/>
        <v>100</v>
      </c>
    </row>
    <row r="98" spans="1:30" x14ac:dyDescent="0.25">
      <c r="C98" s="23"/>
    </row>
    <row r="99" spans="1:30" x14ac:dyDescent="0.25">
      <c r="A99" s="72" t="s">
        <v>343</v>
      </c>
      <c r="B99" s="72"/>
      <c r="C99" s="72"/>
    </row>
    <row r="100" spans="1:30" x14ac:dyDescent="0.25">
      <c r="A100" s="72"/>
      <c r="B100" s="72"/>
      <c r="C100" s="72"/>
    </row>
    <row r="101" spans="1:30" x14ac:dyDescent="0.25">
      <c r="A101" s="72"/>
      <c r="B101" s="72"/>
      <c r="C101" s="72"/>
    </row>
    <row r="102" spans="1:30" x14ac:dyDescent="0.25">
      <c r="A102" s="72"/>
      <c r="B102" s="72"/>
      <c r="C102" s="72"/>
    </row>
    <row r="103" spans="1:30" x14ac:dyDescent="0.25">
      <c r="A103" s="72"/>
      <c r="B103" s="72"/>
      <c r="C103" s="72"/>
    </row>
    <row r="104" spans="1:30" x14ac:dyDescent="0.25">
      <c r="A104" s="73"/>
      <c r="B104" s="73"/>
      <c r="C104" s="73"/>
    </row>
    <row r="105" spans="1:30" x14ac:dyDescent="0.25">
      <c r="A105" s="73"/>
      <c r="B105" s="73"/>
      <c r="C105" s="73"/>
    </row>
    <row r="106" spans="1:30" x14ac:dyDescent="0.25">
      <c r="B106" s="22"/>
      <c r="C106" s="22"/>
    </row>
  </sheetData>
  <mergeCells count="8">
    <mergeCell ref="F1:Y1"/>
    <mergeCell ref="A99:C105"/>
    <mergeCell ref="A87:B87"/>
    <mergeCell ref="D3:D4"/>
    <mergeCell ref="C3:C4"/>
    <mergeCell ref="A5:B5"/>
    <mergeCell ref="A3:A4"/>
    <mergeCell ref="B3:B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S14" sqref="S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Refrigerants(ASHRAE34 ISO 817)</vt:lpstr>
      <vt:lpstr>F-Gas R-safety GWP applications</vt:lpstr>
      <vt:lpstr>GWP calculations</vt:lpstr>
      <vt:lpstr>Sheet1</vt:lpstr>
      <vt:lpstr>'Refrigerants(ASHRAE34 ISO 817)'!a</vt:lpstr>
    </vt:vector>
  </TitlesOfParts>
  <Company>Mexichem Fluor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Lindley</dc:creator>
  <cp:lastModifiedBy>PRIETO Maria</cp:lastModifiedBy>
  <dcterms:created xsi:type="dcterms:W3CDTF">2017-10-10T15:42:18Z</dcterms:created>
  <dcterms:modified xsi:type="dcterms:W3CDTF">2020-03-03T10:15:28Z</dcterms:modified>
</cp:coreProperties>
</file>